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QOF 62" sheetId="11" r:id="rId1"/>
    <sheet name="DM" sheetId="1" r:id="rId2"/>
    <sheet name="HT" sheetId="2" r:id="rId3"/>
    <sheet name="ANC 12 wk" sheetId="3" r:id="rId4"/>
    <sheet name="papsmear" sheetId="4" r:id="rId5"/>
    <sheet name="RDU AGE" sheetId="5" r:id="rId6"/>
    <sheet name="RDU URI" sheetId="6" r:id="rId7"/>
    <sheet name="ACSC" sheetId="7" r:id="rId8"/>
    <sheet name="DSPM1" sheetId="8" r:id="rId9"/>
    <sheet name="DSPM2" sheetId="9" r:id="rId10"/>
    <sheet name="DSPM3" sheetId="10" r:id="rId11"/>
    <sheet name="TeenAgePreg" sheetId="13" r:id="rId12"/>
    <sheet name="DHF" sheetId="14" r:id="rId13"/>
  </sheets>
  <definedNames>
    <definedName name="OLE_LINK9" localSheetId="0">'QOF 62'!$B$10</definedName>
  </definedNames>
  <calcPr calcId="145621"/>
</workbook>
</file>

<file path=xl/calcChain.xml><?xml version="1.0" encoding="utf-8"?>
<calcChain xmlns="http://schemas.openxmlformats.org/spreadsheetml/2006/main">
  <c r="E15" i="2" l="1"/>
  <c r="C4" i="9" l="1"/>
  <c r="C5" i="10" l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4" i="10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D20" i="13" l="1"/>
  <c r="H17" i="13" s="1"/>
  <c r="C20" i="13"/>
  <c r="H16" i="13" s="1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G20" i="11"/>
  <c r="F20" i="11"/>
  <c r="G19" i="11"/>
  <c r="F19" i="11"/>
  <c r="G18" i="11"/>
  <c r="F18" i="11"/>
  <c r="G12" i="11"/>
  <c r="F12" i="11"/>
  <c r="G11" i="11"/>
  <c r="F11" i="11"/>
  <c r="G9" i="11"/>
  <c r="F9" i="11"/>
  <c r="G8" i="11"/>
  <c r="F8" i="11"/>
  <c r="G7" i="11"/>
  <c r="F7" i="11"/>
  <c r="F6" i="11"/>
  <c r="G6" i="11"/>
  <c r="E6" i="10"/>
  <c r="E8" i="10"/>
  <c r="E10" i="10"/>
  <c r="E11" i="10"/>
  <c r="E12" i="10"/>
  <c r="E14" i="10"/>
  <c r="E16" i="10"/>
  <c r="E18" i="10"/>
  <c r="E4" i="10"/>
  <c r="D20" i="10"/>
  <c r="H17" i="10" s="1"/>
  <c r="D20" i="11" s="1"/>
  <c r="E19" i="10"/>
  <c r="E17" i="10"/>
  <c r="E15" i="10"/>
  <c r="E13" i="10"/>
  <c r="E9" i="10"/>
  <c r="E7" i="10"/>
  <c r="E5" i="10"/>
  <c r="D20" i="9"/>
  <c r="H17" i="9" s="1"/>
  <c r="D19" i="11" s="1"/>
  <c r="C20" i="9"/>
  <c r="H16" i="9" s="1"/>
  <c r="C19" i="11" s="1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20" i="8"/>
  <c r="H17" i="8" s="1"/>
  <c r="D18" i="11" s="1"/>
  <c r="C20" i="8"/>
  <c r="H16" i="8" s="1"/>
  <c r="C18" i="11" s="1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D20" i="6"/>
  <c r="H17" i="6" s="1"/>
  <c r="D12" i="11" s="1"/>
  <c r="C20" i="6"/>
  <c r="H16" i="6" s="1"/>
  <c r="C12" i="11" s="1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19" i="5"/>
  <c r="D20" i="3"/>
  <c r="H17" i="3" s="1"/>
  <c r="D8" i="11" s="1"/>
  <c r="C20" i="3"/>
  <c r="H16" i="3" s="1"/>
  <c r="C8" i="11" s="1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D20" i="4"/>
  <c r="H17" i="4" s="1"/>
  <c r="D9" i="11" s="1"/>
  <c r="C20" i="4"/>
  <c r="H16" i="4" s="1"/>
  <c r="C9" i="11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20" i="5"/>
  <c r="H17" i="5" s="1"/>
  <c r="D11" i="11" s="1"/>
  <c r="C20" i="5"/>
  <c r="H16" i="5" s="1"/>
  <c r="C11" i="11" s="1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20" i="1"/>
  <c r="H17" i="1" s="1"/>
  <c r="D6" i="11" s="1"/>
  <c r="C20" i="1"/>
  <c r="H16" i="1" s="1"/>
  <c r="C6" i="11" s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D20" i="2"/>
  <c r="H17" i="2" s="1"/>
  <c r="D7" i="11" s="1"/>
  <c r="C20" i="2"/>
  <c r="H16" i="2" s="1"/>
  <c r="C7" i="11" s="1"/>
  <c r="E4" i="2"/>
  <c r="E20" i="2" l="1"/>
  <c r="H18" i="2" s="1"/>
  <c r="E7" i="11" s="1"/>
  <c r="E20" i="1"/>
  <c r="H18" i="1" s="1"/>
  <c r="E6" i="11" s="1"/>
  <c r="C20" i="10"/>
  <c r="H16" i="10" s="1"/>
  <c r="C20" i="11" s="1"/>
  <c r="E20" i="13"/>
  <c r="H18" i="13" s="1"/>
  <c r="E20" i="9"/>
  <c r="H18" i="9" s="1"/>
  <c r="E19" i="11" s="1"/>
  <c r="E20" i="8"/>
  <c r="H18" i="8" s="1"/>
  <c r="E18" i="11" s="1"/>
  <c r="E20" i="6"/>
  <c r="H18" i="6" s="1"/>
  <c r="E12" i="11" s="1"/>
  <c r="E20" i="5"/>
  <c r="H18" i="5" s="1"/>
  <c r="E11" i="11" s="1"/>
  <c r="E20" i="3"/>
  <c r="H18" i="3" s="1"/>
  <c r="E8" i="11" s="1"/>
  <c r="E20" i="4"/>
  <c r="H18" i="4" s="1"/>
  <c r="E9" i="11" s="1"/>
  <c r="E20" i="10" l="1"/>
  <c r="H18" i="10" s="1"/>
  <c r="E20" i="11" l="1"/>
</calcChain>
</file>

<file path=xl/sharedStrings.xml><?xml version="1.0" encoding="utf-8"?>
<sst xmlns="http://schemas.openxmlformats.org/spreadsheetml/2006/main" count="681" uniqueCount="132">
  <si>
    <t>หน่วยบริการ</t>
  </si>
  <si>
    <t>เป้าหมาย</t>
  </si>
  <si>
    <t>ผลงาน</t>
  </si>
  <si>
    <t>ร้อยละ</t>
  </si>
  <si>
    <t>รพ.สต.กวางโจน</t>
  </si>
  <si>
    <t>รพ.สต.บัวพักเกวียน</t>
  </si>
  <si>
    <t>รพ.สต.หนองบัวพรม</t>
  </si>
  <si>
    <t>รหัส</t>
  </si>
  <si>
    <t>04037</t>
  </si>
  <si>
    <t>04038</t>
  </si>
  <si>
    <t>04039</t>
  </si>
  <si>
    <t>04040</t>
  </si>
  <si>
    <t>04041</t>
  </si>
  <si>
    <t>04042</t>
  </si>
  <si>
    <t>04043</t>
  </si>
  <si>
    <t>04044</t>
  </si>
  <si>
    <t>04045</t>
  </si>
  <si>
    <t>04046</t>
  </si>
  <si>
    <t>04047</t>
  </si>
  <si>
    <t>04048</t>
  </si>
  <si>
    <t>04049</t>
  </si>
  <si>
    <t>04050</t>
  </si>
  <si>
    <t>04051</t>
  </si>
  <si>
    <t>10978</t>
  </si>
  <si>
    <t>รพ.สต.มูลกระบือ</t>
  </si>
  <si>
    <t>รพ.สต.หนองแซง</t>
  </si>
  <si>
    <t>รพ.สต.บ้านลาด</t>
  </si>
  <si>
    <t>รพ.สต.กุดยม</t>
  </si>
  <si>
    <t>รพ.สต.บ้านเพชร</t>
  </si>
  <si>
    <t>รพ.สต.ภูดิน</t>
  </si>
  <si>
    <t>รพ.สต.กุดจอก</t>
  </si>
  <si>
    <t>รพ.สต.แดงสว่าง</t>
  </si>
  <si>
    <t>รพ.สต.โนนเสลา</t>
  </si>
  <si>
    <t>รพ.สต.โอโล</t>
  </si>
  <si>
    <t>รพ.สต.บ้านธาตุ</t>
  </si>
  <si>
    <t>รพ.สต.บ้านดอน</t>
  </si>
  <si>
    <t>รพ.ภูเขียวเฉลิมพระเกียรติ</t>
  </si>
  <si>
    <t>รวม</t>
  </si>
  <si>
    <t>สรุป</t>
  </si>
  <si>
    <t>ไม่ผ่าน</t>
  </si>
  <si>
    <t>คน</t>
  </si>
  <si>
    <t>%</t>
  </si>
  <si>
    <t>ผ่าน</t>
  </si>
  <si>
    <t>&gt; 60</t>
  </si>
  <si>
    <t>&lt; 30</t>
  </si>
  <si>
    <t>เกณฑ์เขต</t>
  </si>
  <si>
    <t>1.1 ร้อยละ 80 ของเด็กอายุ  9, 18, 30, 42 เดือน ที่ได้รับการตรวจคัดกรองพัฒนาการ &gt;80%</t>
  </si>
  <si>
    <t>&gt; 80</t>
  </si>
  <si>
    <t>ที่มา : HDC</t>
  </si>
  <si>
    <t>ตัวชี้วัดกลาง</t>
  </si>
  <si>
    <t>ลำดับ</t>
  </si>
  <si>
    <t>ตัวชี้วัด</t>
  </si>
  <si>
    <t>ผลลัพธ์</t>
  </si>
  <si>
    <t>ร้อยละผู้ที่มีอายุ 35-74 ปี ได้รับการคัดกรองเบาหวานโดยตรวจระดับน้ำตาลในเลือด</t>
  </si>
  <si>
    <t>ร้อยละผู้ที่มีอายุ 35-74 ปี ได้รับการคัดกรองความดันโลหิตสูง</t>
  </si>
  <si>
    <t>ร้อยละของหญิงมีครรภ์ได้รับการฝากครรภ์ครั้งแรกภายใน 12 สัปดาห์</t>
  </si>
  <si>
    <t>ร้อยละสะสมความครอบคลุมการตรวจคัดกรองมะเร็งปากมดลูกในสตรี 30-60 ปี ภายใน 5 ปี</t>
  </si>
  <si>
    <t>ร้อยละการใช้ยาปฏิชีวนะอย่างรับผิดชอบในผู้ป่วยนอก</t>
  </si>
  <si>
    <t>5.1 โรคอุจาระร่วงเฉียบพลัน</t>
  </si>
  <si>
    <t>5.2 ติดเชื้อระบบทางเดินหายใจ</t>
  </si>
  <si>
    <t>การลดลงของอัตราการนอนโรงพยาบาลด้วยภาวะที่ควรควบคุมด้วยบริการผู้ป่วยนอก (ACSC)</t>
  </si>
  <si>
    <t>ปรเมษฐ  แควภูเขียว</t>
  </si>
  <si>
    <t>นักวิชาการสาธารณสุขชำนาญการ</t>
  </si>
  <si>
    <t>ตัวชี้วัดเขต</t>
  </si>
  <si>
    <t>ร้อยละเด็กได้รับการตรวจคัดกรองพัฒนาการ และติดตามกระตุ้นกรณีที่มีพัฒนาสงสัยล่าช้า</t>
  </si>
  <si>
    <t>1.1 ร้อยละ 80 ของเด็กอายุ  9, 18, 30, 42 เดือน ที่ได้รับการตรวจคัดกรองพัฒนาการ</t>
  </si>
  <si>
    <t>1.2 การตรวจคัดการองพัฒนาการเด็กอายุ 9,18,30,42 เดือน ที่ตรวจพบสงสัยล่าช้า</t>
  </si>
  <si>
    <t xml:space="preserve">1.3 ร้อยละ 60 ของเด็กพัฒนาการสงสัยล่าช้า ที่ได้รับการกระตุ้น และติดตามภายใน 30 วัน </t>
  </si>
  <si>
    <t>ร้อยละการตั้งครรภ์ซ้ำในหญิงอายุน้อยกว่า 20 ปี</t>
  </si>
  <si>
    <t>3. ร้อยละการตั้งครรภ์ซ้ำในหญิงอายุน้อยกว่า 20 ปี</t>
  </si>
  <si>
    <t>คะแนน</t>
  </si>
  <si>
    <t xml:space="preserve">ร้อยละผู้สูงอายุที่มีภาวะพึ่งพิง(ติดเตียง)และกลุ่มเป้าหมายที่สำคัญ (Stroke , CKD , COPD) ได้รับการดูแลต่อเนื่องที่บ้านโดยทีมหมอครอบครัวระดับตำบล </t>
  </si>
  <si>
    <t>อัตราป่วยโรคไข้เลือดออกลดลง (เมื่อเทียบกับค่ามาตรฐานอำเภอ)</t>
  </si>
  <si>
    <t>QOF : Quality and Outcome Framework</t>
  </si>
  <si>
    <t>สรุปผลการดำเนินงาน</t>
  </si>
  <si>
    <t>4. ร้อยละสะสมความครอบคลุมการตรวจคัดกรองมะเร็งปากมดลูกในสตรี 30-60 ปี ภายใน 5  ปี</t>
  </si>
  <si>
    <t>1.3 ร้อยละ 60 ของเด็กพัฒนาการสงสัยล่าช้า ที่ได้รับการกระตุ้น และติดตามภายใน 30 วัน</t>
  </si>
  <si>
    <t>Back</t>
  </si>
  <si>
    <t>&lt; 54.5</t>
  </si>
  <si>
    <t>&lt; 20</t>
  </si>
  <si>
    <t>ผลงานตามตัวชี้วัด ตามเกณฑ์คุณภาพผลงานบริการ ปีงบประมาณ 2562</t>
  </si>
  <si>
    <t>1. ร้อยละผู้ที่มีอายุ 35-74 ปี ได้รับการคัดกรองเบาหวานโดยตรวจระดับน้ำตาลในเลือด &gt; 90%</t>
  </si>
  <si>
    <t>&gt; 90</t>
  </si>
  <si>
    <t>วันที่ 2 มกราคม 2562</t>
  </si>
  <si>
    <t>2. ร้อยละผู้ที่มีอายุ 35-74 ปี ได้รับการคัดกรองความดันโลหิตสูง &gt; 90%</t>
  </si>
  <si>
    <t>3. ร้อยละของหญิงมีครรภ์ได้รับการฝากครรภ์ครั้งแรกภายใน 12 สัปดาห์ &gt;60%</t>
  </si>
  <si>
    <t>5.1 ร้อยละการใช้ยาปฏิชีวนะอย่างรับผิดชอบในผู้ป่วยนอก โรคอุจาระร่วงเฉียบพลัน &lt;20%</t>
  </si>
  <si>
    <t>5.2 ร้อยละการใช้ยาปฏิชีวนะอย่างรับผิดชอบในผู้ป่วยนอก ติดเชื้อระบบทางเดินหายใจ &lt;20%</t>
  </si>
  <si>
    <t>&gt; 20</t>
  </si>
  <si>
    <t xml:space="preserve">1.2 การตรวจคัดการองพัฒนาการเด็กอายุ 9,18,30,42 เดือน ที่ตรวจพบสงสัยล่าช้าไม่น้อยกว่าร้อยละ 20 </t>
  </si>
  <si>
    <t>55 - 59</t>
  </si>
  <si>
    <t>60 - 64</t>
  </si>
  <si>
    <t>65 - 69</t>
  </si>
  <si>
    <t>70 - 74</t>
  </si>
  <si>
    <t>&gt;= 75</t>
  </si>
  <si>
    <t>&lt;= 54.99</t>
  </si>
  <si>
    <t>ค่าเป้าหมาย ปี 62</t>
  </si>
  <si>
    <t>เกณฑ์คะแนน</t>
  </si>
  <si>
    <t>&lt;= 56.99</t>
  </si>
  <si>
    <t>57 - 61</t>
  </si>
  <si>
    <t>62 - 66</t>
  </si>
  <si>
    <t>67 - 71</t>
  </si>
  <si>
    <t>72 - 76</t>
  </si>
  <si>
    <t>&gt;= 77</t>
  </si>
  <si>
    <t>&lt;= 49.99</t>
  </si>
  <si>
    <t>50 - 54</t>
  </si>
  <si>
    <t>&gt;= 70</t>
  </si>
  <si>
    <t>&lt;= 39.99</t>
  </si>
  <si>
    <t>40 - 44</t>
  </si>
  <si>
    <t>45 - 49</t>
  </si>
  <si>
    <t>&gt;= 60</t>
  </si>
  <si>
    <t>&gt;=30.01</t>
  </si>
  <si>
    <t>25.01-30</t>
  </si>
  <si>
    <t>-</t>
  </si>
  <si>
    <t>20.01-25</t>
  </si>
  <si>
    <t>&lt;20</t>
  </si>
  <si>
    <t>69 - 73</t>
  </si>
  <si>
    <t>74 - 78</t>
  </si>
  <si>
    <t>79 - 83</t>
  </si>
  <si>
    <t>84 - 88</t>
  </si>
  <si>
    <t>&gt;=89</t>
  </si>
  <si>
    <t>14 - 18</t>
  </si>
  <si>
    <t>19 - 23</t>
  </si>
  <si>
    <t>24 - 28</t>
  </si>
  <si>
    <t>29 - 33</t>
  </si>
  <si>
    <t>&gt;= 34</t>
  </si>
  <si>
    <t xml:space="preserve">รอสรุปข้อมูลปี 2561 จากงานระบาดวิทยา </t>
  </si>
  <si>
    <t>21.01-22</t>
  </si>
  <si>
    <t>20.01-21</t>
  </si>
  <si>
    <t>19.01-20</t>
  </si>
  <si>
    <t>18.01-19</t>
  </si>
  <si>
    <t>&lt;=18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</si>
</sst>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u/>
      <sz val="11"/>
      <color theme="10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49" fontId="0" fillId="0" borderId="0" xfId="0" applyNumberForma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49" fontId="0" fillId="0" borderId="0" xfId="0" applyNumberFormat="1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4" fillId="0" borderId="1" xfId="1" applyBorder="1"/>
    <xf numFmtId="3" fontId="0" fillId="0" borderId="1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vertical="center"/>
    </xf>
    <xf numFmtId="0" fontId="0" fillId="0" borderId="0" xfId="0" applyFill="1"/>
    <xf numFmtId="0" fontId="4" fillId="9" borderId="0" xfId="1" applyFill="1" applyAlignment="1">
      <alignment horizontal="center"/>
    </xf>
    <xf numFmtId="2" fontId="0" fillId="6" borderId="1" xfId="0" applyNumberFormat="1" applyFont="1" applyFill="1" applyBorder="1"/>
    <xf numFmtId="2" fontId="0" fillId="2" borderId="1" xfId="0" applyNumberFormat="1" applyFont="1" applyFill="1" applyBorder="1"/>
    <xf numFmtId="2" fontId="0" fillId="2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4" fillId="0" borderId="0" xfId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0" xfId="0" applyFont="1" applyFill="1" applyAlignment="1">
      <alignment horizontal="left" vertical="center"/>
    </xf>
    <xf numFmtId="0" fontId="0" fillId="6" borderId="3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4" fillId="0" borderId="0" xfId="1" applyNumberFormat="1" applyAlignment="1">
      <alignment horizontal="left"/>
    </xf>
    <xf numFmtId="49" fontId="5" fillId="8" borderId="0" xfId="0" applyNumberFormat="1" applyFont="1" applyFill="1" applyAlignment="1">
      <alignment horizontal="left" vertical="center"/>
    </xf>
    <xf numFmtId="0" fontId="4" fillId="0" borderId="0" xfId="1"/>
    <xf numFmtId="0" fontId="0" fillId="2" borderId="3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left" vertical="center"/>
    </xf>
    <xf numFmtId="49" fontId="5" fillId="8" borderId="6" xfId="0" applyNumberFormat="1" applyFont="1" applyFill="1" applyBorder="1" applyAlignment="1">
      <alignment horizontal="left" vertical="center"/>
    </xf>
    <xf numFmtId="49" fontId="5" fillId="8" borderId="0" xfId="0" applyNumberFormat="1" applyFont="1" applyFill="1" applyAlignment="1">
      <alignment horizontal="left" vertical="center" wrapText="1"/>
    </xf>
    <xf numFmtId="49" fontId="5" fillId="8" borderId="6" xfId="0" applyNumberFormat="1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25567252271661E-2"/>
          <c:y val="0.14080729200447967"/>
          <c:w val="0.87540436103137764"/>
          <c:h val="0.651133451811110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DM!$B$4:$B$19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DM!$E$4:$E$19</c:f>
              <c:numCache>
                <c:formatCode>0.00</c:formatCode>
                <c:ptCount val="16"/>
                <c:pt idx="0">
                  <c:v>93.302421432251421</c:v>
                </c:pt>
                <c:pt idx="1">
                  <c:v>70.368597415031118</c:v>
                </c:pt>
                <c:pt idx="2">
                  <c:v>60.450819672131146</c:v>
                </c:pt>
                <c:pt idx="3">
                  <c:v>60.562659846547312</c:v>
                </c:pt>
                <c:pt idx="4">
                  <c:v>89.693728731161883</c:v>
                </c:pt>
                <c:pt idx="5">
                  <c:v>91.055456171735244</c:v>
                </c:pt>
                <c:pt idx="6">
                  <c:v>89.423903697334481</c:v>
                </c:pt>
                <c:pt idx="7">
                  <c:v>89.806079664570234</c:v>
                </c:pt>
                <c:pt idx="8">
                  <c:v>36.275375110326564</c:v>
                </c:pt>
                <c:pt idx="9">
                  <c:v>92.869269949066208</c:v>
                </c:pt>
                <c:pt idx="10">
                  <c:v>94.47115384615384</c:v>
                </c:pt>
                <c:pt idx="11">
                  <c:v>88.834736375719984</c:v>
                </c:pt>
                <c:pt idx="12">
                  <c:v>2.8368794326241136</c:v>
                </c:pt>
                <c:pt idx="13">
                  <c:v>49.592053919829723</c:v>
                </c:pt>
                <c:pt idx="14">
                  <c:v>91.742627345844511</c:v>
                </c:pt>
                <c:pt idx="15">
                  <c:v>40.658499234303214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74176"/>
        <c:axId val="129880832"/>
      </c:barChart>
      <c:catAx>
        <c:axId val="129874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80832"/>
        <c:crosses val="autoZero"/>
        <c:auto val="1"/>
        <c:lblAlgn val="ctr"/>
        <c:lblOffset val="100"/>
        <c:noMultiLvlLbl val="0"/>
      </c:catAx>
      <c:valAx>
        <c:axId val="12988083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29874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th-TH" sz="1000"/>
              <a:t>  </a:t>
            </a:r>
            <a:r>
              <a:rPr lang="th-TH" sz="1000" b="1" i="0" u="none" strike="noStrike" baseline="0">
                <a:effectLst/>
              </a:rPr>
              <a:t>ร้อยละการตั้งครรภ์ซ้ำในหญิงอายุน้อยกว่า 20 ปี</a:t>
            </a:r>
            <a:r>
              <a:rPr lang="en-US" sz="1000" b="1" i="0" u="none" strike="noStrike" baseline="0">
                <a:effectLst/>
              </a:rPr>
              <a:t>  </a:t>
            </a:r>
            <a:r>
              <a:rPr lang="th-TH" sz="1000"/>
              <a:t>ปีงบประมาณ 256</a:t>
            </a:r>
            <a:r>
              <a:rPr lang="en-US" sz="1000"/>
              <a:t>2</a:t>
            </a:r>
            <a:endParaRPr lang="th-TH" sz="1000"/>
          </a:p>
        </c:rich>
      </c:tx>
      <c:layout>
        <c:manualLayout>
          <c:xMode val="edge"/>
          <c:yMode val="edge"/>
          <c:x val="0.20809068769316452"/>
          <c:y val="4.40044200427604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TeenAgePreg!$B$4:$B$19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TeenAgePreg!$E$4:$E$19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21.212121212121211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17568"/>
        <c:axId val="112319104"/>
      </c:barChart>
      <c:catAx>
        <c:axId val="112317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319104"/>
        <c:crosses val="autoZero"/>
        <c:auto val="1"/>
        <c:lblAlgn val="ctr"/>
        <c:lblOffset val="100"/>
        <c:noMultiLvlLbl val="0"/>
      </c:catAx>
      <c:valAx>
        <c:axId val="11231910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2317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444787934995423"/>
          <c:w val="0.87218657369321384"/>
          <c:h val="0.556489122462463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HT!$E$3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HT!$B$4:$B$19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HT!$E$4:$E$19</c:f>
              <c:numCache>
                <c:formatCode>0.00</c:formatCode>
                <c:ptCount val="16"/>
                <c:pt idx="0">
                  <c:v>92.805005213764332</c:v>
                </c:pt>
                <c:pt idx="1">
                  <c:v>73.282442748091597</c:v>
                </c:pt>
                <c:pt idx="2">
                  <c:v>64.780600461893769</c:v>
                </c:pt>
                <c:pt idx="3">
                  <c:v>63.558352402745996</c:v>
                </c:pt>
                <c:pt idx="4">
                  <c:v>93.304767005891804</c:v>
                </c:pt>
                <c:pt idx="5">
                  <c:v>95.107952992620937</c:v>
                </c:pt>
                <c:pt idx="6">
                  <c:v>92.374429223744286</c:v>
                </c:pt>
                <c:pt idx="7">
                  <c:v>86.276715410573672</c:v>
                </c:pt>
                <c:pt idx="8">
                  <c:v>37.446197991391678</c:v>
                </c:pt>
                <c:pt idx="9">
                  <c:v>97.090909090909093</c:v>
                </c:pt>
                <c:pt idx="10">
                  <c:v>90.395197598799399</c:v>
                </c:pt>
                <c:pt idx="11">
                  <c:v>87.82691393247741</c:v>
                </c:pt>
                <c:pt idx="12">
                  <c:v>2.935372471632955</c:v>
                </c:pt>
                <c:pt idx="13">
                  <c:v>46.392896781354054</c:v>
                </c:pt>
                <c:pt idx="14">
                  <c:v>90.340285400658615</c:v>
                </c:pt>
                <c:pt idx="15">
                  <c:v>41.071920639294575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39872"/>
        <c:axId val="111841664"/>
      </c:barChart>
      <c:catAx>
        <c:axId val="111839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th-TH"/>
          </a:p>
        </c:txPr>
        <c:crossAx val="111841664"/>
        <c:crosses val="autoZero"/>
        <c:auto val="1"/>
        <c:lblAlgn val="ctr"/>
        <c:lblOffset val="100"/>
        <c:noMultiLvlLbl val="0"/>
      </c:catAx>
      <c:valAx>
        <c:axId val="11184166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1839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4106018901004383"/>
          <c:w val="0.87218657369321384"/>
          <c:h val="0.584569918714652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'ANC 12 wk'!$B$4:$B$19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'ANC 12 wk'!$E$4:$E$19</c:f>
              <c:numCache>
                <c:formatCode>0.00</c:formatCode>
                <c:ptCount val="16"/>
                <c:pt idx="0">
                  <c:v>75</c:v>
                </c:pt>
                <c:pt idx="1">
                  <c:v>71.428571428571431</c:v>
                </c:pt>
                <c:pt idx="2">
                  <c:v>25</c:v>
                </c:pt>
                <c:pt idx="3">
                  <c:v>50</c:v>
                </c:pt>
                <c:pt idx="4">
                  <c:v>50</c:v>
                </c:pt>
                <c:pt idx="5">
                  <c:v>80</c:v>
                </c:pt>
                <c:pt idx="6">
                  <c:v>83.333333333333329</c:v>
                </c:pt>
                <c:pt idx="7">
                  <c:v>77.777777777777771</c:v>
                </c:pt>
                <c:pt idx="8">
                  <c:v>50</c:v>
                </c:pt>
                <c:pt idx="9">
                  <c:v>50</c:v>
                </c:pt>
                <c:pt idx="10">
                  <c:v>25</c:v>
                </c:pt>
                <c:pt idx="11">
                  <c:v>71.428571428571431</c:v>
                </c:pt>
                <c:pt idx="12">
                  <c:v>22.222222222222221</c:v>
                </c:pt>
                <c:pt idx="13">
                  <c:v>85.714285714285708</c:v>
                </c:pt>
                <c:pt idx="14">
                  <c:v>50</c:v>
                </c:pt>
                <c:pt idx="15">
                  <c:v>54.545454545454547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1488"/>
        <c:axId val="111873024"/>
      </c:barChart>
      <c:catAx>
        <c:axId val="111871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873024"/>
        <c:crosses val="autoZero"/>
        <c:auto val="1"/>
        <c:lblAlgn val="ctr"/>
        <c:lblOffset val="100"/>
        <c:noMultiLvlLbl val="0"/>
      </c:catAx>
      <c:valAx>
        <c:axId val="11187302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1871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papsmear!$B$4:$B$19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papsmear!$E$4:$E$19</c:f>
              <c:numCache>
                <c:formatCode>0.00</c:formatCode>
                <c:ptCount val="16"/>
                <c:pt idx="0">
                  <c:v>50.536480686695278</c:v>
                </c:pt>
                <c:pt idx="1">
                  <c:v>68.338557993730404</c:v>
                </c:pt>
                <c:pt idx="2">
                  <c:v>47.400241837968558</c:v>
                </c:pt>
                <c:pt idx="3">
                  <c:v>34.158415841584159</c:v>
                </c:pt>
                <c:pt idx="4">
                  <c:v>35.991379310344826</c:v>
                </c:pt>
                <c:pt idx="5">
                  <c:v>49.919137466307276</c:v>
                </c:pt>
                <c:pt idx="6">
                  <c:v>29.428044280442805</c:v>
                </c:pt>
                <c:pt idx="7">
                  <c:v>61.523563589412525</c:v>
                </c:pt>
                <c:pt idx="8">
                  <c:v>57.592592592592595</c:v>
                </c:pt>
                <c:pt idx="9">
                  <c:v>57.108433734939759</c:v>
                </c:pt>
                <c:pt idx="10">
                  <c:v>56.345177664974621</c:v>
                </c:pt>
                <c:pt idx="11">
                  <c:v>41.14173228346457</c:v>
                </c:pt>
                <c:pt idx="12">
                  <c:v>18.556176919166244</c:v>
                </c:pt>
                <c:pt idx="13">
                  <c:v>24.364896073903001</c:v>
                </c:pt>
                <c:pt idx="14">
                  <c:v>74.346793349168649</c:v>
                </c:pt>
                <c:pt idx="15">
                  <c:v>49.98648283319816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31776"/>
        <c:axId val="111933312"/>
      </c:barChart>
      <c:catAx>
        <c:axId val="111931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33312"/>
        <c:crosses val="autoZero"/>
        <c:auto val="1"/>
        <c:lblAlgn val="ctr"/>
        <c:lblOffset val="100"/>
        <c:noMultiLvlLbl val="0"/>
      </c:catAx>
      <c:valAx>
        <c:axId val="11193331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193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'RDU AGE'!$B$4:$B$19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AGE'!$E$4:$E$19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10</c:v>
                </c:pt>
                <c:pt idx="4">
                  <c:v>0</c:v>
                </c:pt>
                <c:pt idx="5">
                  <c:v>17.647058823529413</c:v>
                </c:pt>
                <c:pt idx="6">
                  <c:v>50</c:v>
                </c:pt>
                <c:pt idx="7">
                  <c:v>21.428571428571427</c:v>
                </c:pt>
                <c:pt idx="8">
                  <c:v>36.111111111111114</c:v>
                </c:pt>
                <c:pt idx="9">
                  <c:v>0</c:v>
                </c:pt>
                <c:pt idx="10">
                  <c:v>2.4390243902439024</c:v>
                </c:pt>
                <c:pt idx="11">
                  <c:v>19.35483870967742</c:v>
                </c:pt>
                <c:pt idx="12">
                  <c:v>7.6923076923076925</c:v>
                </c:pt>
                <c:pt idx="13">
                  <c:v>0</c:v>
                </c:pt>
                <c:pt idx="14">
                  <c:v>0</c:v>
                </c:pt>
                <c:pt idx="15">
                  <c:v>13.0859375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7136"/>
        <c:axId val="111953024"/>
      </c:barChart>
      <c:catAx>
        <c:axId val="11194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1953024"/>
        <c:crosses val="autoZero"/>
        <c:auto val="1"/>
        <c:lblAlgn val="ctr"/>
        <c:lblOffset val="100"/>
        <c:noMultiLvlLbl val="0"/>
      </c:catAx>
      <c:valAx>
        <c:axId val="11195302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1947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54906290566549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'RDU URI'!$B$4:$B$19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'RDU URI'!$E$4:$E$19</c:f>
              <c:numCache>
                <c:formatCode>0.00</c:formatCode>
                <c:ptCount val="16"/>
                <c:pt idx="0">
                  <c:v>1.7142857142857142</c:v>
                </c:pt>
                <c:pt idx="1">
                  <c:v>0</c:v>
                </c:pt>
                <c:pt idx="2">
                  <c:v>9.433962264150944</c:v>
                </c:pt>
                <c:pt idx="3">
                  <c:v>2.2321428571428572</c:v>
                </c:pt>
                <c:pt idx="4">
                  <c:v>1.2658227848101267</c:v>
                </c:pt>
                <c:pt idx="5">
                  <c:v>11.111111111111111</c:v>
                </c:pt>
                <c:pt idx="6">
                  <c:v>5.2631578947368425</c:v>
                </c:pt>
                <c:pt idx="7">
                  <c:v>0.93896713615023475</c:v>
                </c:pt>
                <c:pt idx="8">
                  <c:v>0.38167938931297712</c:v>
                </c:pt>
                <c:pt idx="9">
                  <c:v>1.5325670498084292</c:v>
                </c:pt>
                <c:pt idx="10">
                  <c:v>0.69930069930069927</c:v>
                </c:pt>
                <c:pt idx="11">
                  <c:v>6.7164179104477615</c:v>
                </c:pt>
                <c:pt idx="12">
                  <c:v>6.0150375939849621</c:v>
                </c:pt>
                <c:pt idx="13">
                  <c:v>1.079136690647482</c:v>
                </c:pt>
                <c:pt idx="14">
                  <c:v>2.4734982332155475</c:v>
                </c:pt>
                <c:pt idx="15">
                  <c:v>24.01934443847394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3808"/>
        <c:axId val="112029696"/>
      </c:barChart>
      <c:catAx>
        <c:axId val="1120238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029696"/>
        <c:crosses val="autoZero"/>
        <c:auto val="1"/>
        <c:lblAlgn val="ctr"/>
        <c:lblOffset val="100"/>
        <c:noMultiLvlLbl val="0"/>
      </c:catAx>
      <c:valAx>
        <c:axId val="112029696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202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930339182005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DSPM1!$B$4:$B$19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DSPM1!$E$4:$E$19</c:f>
              <c:numCache>
                <c:formatCode>0.00</c:formatCode>
                <c:ptCount val="16"/>
                <c:pt idx="0">
                  <c:v>15.337423312883436</c:v>
                </c:pt>
                <c:pt idx="1">
                  <c:v>4.1237113402061851</c:v>
                </c:pt>
                <c:pt idx="2">
                  <c:v>0</c:v>
                </c:pt>
                <c:pt idx="3">
                  <c:v>24.806201550387598</c:v>
                </c:pt>
                <c:pt idx="4">
                  <c:v>22.516556291390728</c:v>
                </c:pt>
                <c:pt idx="5">
                  <c:v>6.4</c:v>
                </c:pt>
                <c:pt idx="6">
                  <c:v>17.682926829268293</c:v>
                </c:pt>
                <c:pt idx="7">
                  <c:v>12.5</c:v>
                </c:pt>
                <c:pt idx="8">
                  <c:v>16.483516483516482</c:v>
                </c:pt>
                <c:pt idx="9">
                  <c:v>3.8461538461538463</c:v>
                </c:pt>
                <c:pt idx="10">
                  <c:v>15.025906735751295</c:v>
                </c:pt>
                <c:pt idx="11">
                  <c:v>7.3170731707317076</c:v>
                </c:pt>
                <c:pt idx="12">
                  <c:v>0.4</c:v>
                </c:pt>
                <c:pt idx="13">
                  <c:v>0.46948356807511737</c:v>
                </c:pt>
                <c:pt idx="14">
                  <c:v>10.192307692307692</c:v>
                </c:pt>
                <c:pt idx="15">
                  <c:v>7.3076923076923075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08672"/>
        <c:axId val="112110208"/>
      </c:barChart>
      <c:catAx>
        <c:axId val="11210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110208"/>
        <c:crosses val="autoZero"/>
        <c:auto val="1"/>
        <c:lblAlgn val="ctr"/>
        <c:lblOffset val="100"/>
        <c:noMultiLvlLbl val="0"/>
      </c:catAx>
      <c:valAx>
        <c:axId val="11211020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210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319471372110672"/>
          <c:w val="0.87218657369321384"/>
          <c:h val="0.618209054345384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DSPM2!$B$4:$B$19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DSPM2!$E$4:$E$19</c:f>
              <c:numCache>
                <c:formatCode>0.00</c:formatCode>
                <c:ptCount val="16"/>
                <c:pt idx="0">
                  <c:v>28</c:v>
                </c:pt>
                <c:pt idx="1">
                  <c:v>37.5</c:v>
                </c:pt>
                <c:pt idx="2">
                  <c:v>0</c:v>
                </c:pt>
                <c:pt idx="3">
                  <c:v>28.125</c:v>
                </c:pt>
                <c:pt idx="4">
                  <c:v>11.764705882352942</c:v>
                </c:pt>
                <c:pt idx="5">
                  <c:v>43.75</c:v>
                </c:pt>
                <c:pt idx="6">
                  <c:v>27.586206896551722</c:v>
                </c:pt>
                <c:pt idx="7">
                  <c:v>74.074074074074076</c:v>
                </c:pt>
                <c:pt idx="8">
                  <c:v>3.3333333333333335</c:v>
                </c:pt>
                <c:pt idx="9">
                  <c:v>25</c:v>
                </c:pt>
                <c:pt idx="10">
                  <c:v>24.137931034482758</c:v>
                </c:pt>
                <c:pt idx="11">
                  <c:v>41.666666666666664</c:v>
                </c:pt>
                <c:pt idx="12">
                  <c:v>0</c:v>
                </c:pt>
                <c:pt idx="13">
                  <c:v>0</c:v>
                </c:pt>
                <c:pt idx="14">
                  <c:v>22.641509433962263</c:v>
                </c:pt>
                <c:pt idx="15">
                  <c:v>34.210526315789473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32096"/>
        <c:axId val="112133632"/>
      </c:barChart>
      <c:catAx>
        <c:axId val="112132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133632"/>
        <c:crosses val="autoZero"/>
        <c:auto val="1"/>
        <c:lblAlgn val="ctr"/>
        <c:lblOffset val="100"/>
        <c:noMultiLvlLbl val="0"/>
      </c:catAx>
      <c:valAx>
        <c:axId val="11213363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213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56854833444316E-2"/>
          <c:y val="0.1373067420974024"/>
          <c:w val="0.87218657369321384"/>
          <c:h val="0.636641465827379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DSPM3!$B$4:$B$19</c:f>
              <c:strCache>
                <c:ptCount val="16"/>
                <c:pt idx="0">
                  <c:v>รพ.สต.กวางโจน</c:v>
                </c:pt>
                <c:pt idx="1">
                  <c:v>รพ.สต.บัวพักเกวียน</c:v>
                </c:pt>
                <c:pt idx="2">
                  <c:v>รพ.สต.หนองบัวพรม</c:v>
                </c:pt>
                <c:pt idx="3">
                  <c:v>รพ.สต.มูลกระบือ</c:v>
                </c:pt>
                <c:pt idx="4">
                  <c:v>รพ.สต.หนองแซง</c:v>
                </c:pt>
                <c:pt idx="5">
                  <c:v>รพ.สต.บ้านลาด</c:v>
                </c:pt>
                <c:pt idx="6">
                  <c:v>รพ.สต.กุดยม</c:v>
                </c:pt>
                <c:pt idx="7">
                  <c:v>รพ.สต.บ้านเพชร</c:v>
                </c:pt>
                <c:pt idx="8">
                  <c:v>รพ.สต.ภูดิน</c:v>
                </c:pt>
                <c:pt idx="9">
                  <c:v>รพ.สต.กุดจอก</c:v>
                </c:pt>
                <c:pt idx="10">
                  <c:v>รพ.สต.แดงสว่าง</c:v>
                </c:pt>
                <c:pt idx="11">
                  <c:v>รพ.สต.โนนเสลา</c:v>
                </c:pt>
                <c:pt idx="12">
                  <c:v>รพ.สต.โอโล</c:v>
                </c:pt>
                <c:pt idx="13">
                  <c:v>รพ.สต.บ้านธาตุ</c:v>
                </c:pt>
                <c:pt idx="14">
                  <c:v>รพ.สต.บ้านดอน</c:v>
                </c:pt>
                <c:pt idx="15">
                  <c:v>รพ.ภูเขียวเฉลิมพระเกียรติ</c:v>
                </c:pt>
              </c:strCache>
            </c:strRef>
          </c:cat>
          <c:val>
            <c:numRef>
              <c:f>DSPM3!$E$4:$E$19</c:f>
              <c:numCache>
                <c:formatCode>0.00</c:formatCode>
                <c:ptCount val="16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37.5</c:v>
                </c:pt>
                <c:pt idx="7">
                  <c:v>90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66.666666666666671</c:v>
                </c:pt>
                <c:pt idx="15">
                  <c:v>15.384615384615385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73664"/>
        <c:axId val="112287744"/>
      </c:barChart>
      <c:catAx>
        <c:axId val="112273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2287744"/>
        <c:crosses val="autoZero"/>
        <c:auto val="1"/>
        <c:lblAlgn val="ctr"/>
        <c:lblOffset val="100"/>
        <c:noMultiLvlLbl val="0"/>
      </c:catAx>
      <c:valAx>
        <c:axId val="11228774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crossAx val="112273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9526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21</xdr:row>
      <xdr:rowOff>158327</xdr:rowOff>
    </xdr:from>
    <xdr:ext cx="6819900" cy="232197"/>
    <xdr:sp macro="" textlink="">
      <xdr:nvSpPr>
        <xdr:cNvPr id="6" name="TextBox 5"/>
        <xdr:cNvSpPr txBox="1"/>
      </xdr:nvSpPr>
      <xdr:spPr>
        <a:xfrm>
          <a:off x="0" y="3968327"/>
          <a:ext cx="6819900" cy="232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ปีขึ้นไปได้รับการคัดกรองเบาหวาน ปีงบประมาณ 256</a:t>
          </a:r>
          <a:r>
            <a:rPr lang="en-US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539115</xdr:colOff>
      <xdr:row>25</xdr:row>
      <xdr:rowOff>123825</xdr:rowOff>
    </xdr:from>
    <xdr:to>
      <xdr:col>8</xdr:col>
      <xdr:colOff>390525</xdr:colOff>
      <xdr:row>25</xdr:row>
      <xdr:rowOff>133352</xdr:rowOff>
    </xdr:to>
    <xdr:cxnSp macro="">
      <xdr:nvCxnSpPr>
        <xdr:cNvPr id="5" name="ตัวเชื่อมต่อตรง 4"/>
        <xdr:cNvCxnSpPr/>
      </xdr:nvCxnSpPr>
      <xdr:spPr>
        <a:xfrm flipV="1">
          <a:off x="539115" y="4657725"/>
          <a:ext cx="5995035" cy="9527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400050</xdr:colOff>
      <xdr:row>25</xdr:row>
      <xdr:rowOff>9525</xdr:rowOff>
    </xdr:from>
    <xdr:to>
      <xdr:col>9</xdr:col>
      <xdr:colOff>247650</xdr:colOff>
      <xdr:row>26</xdr:row>
      <xdr:rowOff>95250</xdr:rowOff>
    </xdr:to>
    <xdr:sp macro="" textlink="">
      <xdr:nvSpPr>
        <xdr:cNvPr id="4" name="TextBox 3"/>
        <xdr:cNvSpPr txBox="1"/>
      </xdr:nvSpPr>
      <xdr:spPr>
        <a:xfrm>
          <a:off x="6543675" y="45434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9524</xdr:rowOff>
    </xdr:from>
    <xdr:to>
      <xdr:col>9</xdr:col>
      <xdr:colOff>0</xdr:colOff>
      <xdr:row>44</xdr:row>
      <xdr:rowOff>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28575</xdr:rowOff>
    </xdr:from>
    <xdr:to>
      <xdr:col>8</xdr:col>
      <xdr:colOff>419100</xdr:colOff>
      <xdr:row>36</xdr:row>
      <xdr:rowOff>28575</xdr:rowOff>
    </xdr:to>
    <xdr:cxnSp macro="">
      <xdr:nvCxnSpPr>
        <xdr:cNvPr id="3" name="ตัวเชื่อมต่อตรง 2"/>
        <xdr:cNvCxnSpPr/>
      </xdr:nvCxnSpPr>
      <xdr:spPr>
        <a:xfrm>
          <a:off x="590550" y="6543675"/>
          <a:ext cx="601027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419100</xdr:colOff>
      <xdr:row>35</xdr:row>
      <xdr:rowOff>66675</xdr:rowOff>
    </xdr:from>
    <xdr:to>
      <xdr:col>9</xdr:col>
      <xdr:colOff>266700</xdr:colOff>
      <xdr:row>36</xdr:row>
      <xdr:rowOff>152400</xdr:rowOff>
    </xdr:to>
    <xdr:sp macro="" textlink="">
      <xdr:nvSpPr>
        <xdr:cNvPr id="4" name="TextBox 3"/>
        <xdr:cNvSpPr txBox="1"/>
      </xdr:nvSpPr>
      <xdr:spPr>
        <a:xfrm>
          <a:off x="6600825" y="641032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38099</xdr:rowOff>
    </xdr:from>
    <xdr:to>
      <xdr:col>9</xdr:col>
      <xdr:colOff>0</xdr:colOff>
      <xdr:row>43</xdr:row>
      <xdr:rowOff>180974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9526</xdr:colOff>
      <xdr:row>21</xdr:row>
      <xdr:rowOff>171450</xdr:rowOff>
    </xdr:from>
    <xdr:ext cx="6858000" cy="238125"/>
    <xdr:sp macro="" textlink="">
      <xdr:nvSpPr>
        <xdr:cNvPr id="9" name="TextBox 8"/>
        <xdr:cNvSpPr txBox="1"/>
      </xdr:nvSpPr>
      <xdr:spPr>
        <a:xfrm>
          <a:off x="9526" y="3981450"/>
          <a:ext cx="68580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tx1"/>
              </a:solidFill>
              <a:effectLst/>
              <a:latin typeface="+mn-lt"/>
              <a:ea typeface="+mn-ea"/>
              <a:cs typeface="+mj-cs"/>
            </a:rPr>
            <a:t>ร้อยละประชากรอายุ 35 ปีขึ้นไปได้รับการคัดกรองความดันโลหิตสูง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oneCellAnchor>
  <xdr:twoCellAnchor>
    <xdr:from>
      <xdr:col>0</xdr:col>
      <xdr:colOff>590550</xdr:colOff>
      <xdr:row>25</xdr:row>
      <xdr:rowOff>133350</xdr:rowOff>
    </xdr:from>
    <xdr:to>
      <xdr:col>8</xdr:col>
      <xdr:colOff>485775</xdr:colOff>
      <xdr:row>25</xdr:row>
      <xdr:rowOff>142875</xdr:rowOff>
    </xdr:to>
    <xdr:cxnSp macro="">
      <xdr:nvCxnSpPr>
        <xdr:cNvPr id="5" name="ตัวเชื่อมต่อตรง 4"/>
        <xdr:cNvCxnSpPr/>
      </xdr:nvCxnSpPr>
      <xdr:spPr>
        <a:xfrm flipV="1">
          <a:off x="590550" y="4667250"/>
          <a:ext cx="6076950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24</xdr:row>
      <xdr:rowOff>171450</xdr:rowOff>
    </xdr:from>
    <xdr:to>
      <xdr:col>9</xdr:col>
      <xdr:colOff>333375</xdr:colOff>
      <xdr:row>26</xdr:row>
      <xdr:rowOff>76200</xdr:rowOff>
    </xdr:to>
    <xdr:sp macro="" textlink="">
      <xdr:nvSpPr>
        <xdr:cNvPr id="6" name="TextBox 5"/>
        <xdr:cNvSpPr txBox="1"/>
      </xdr:nvSpPr>
      <xdr:spPr>
        <a:xfrm>
          <a:off x="6667500" y="45243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171450</xdr:rowOff>
    </xdr:from>
    <xdr:to>
      <xdr:col>9</xdr:col>
      <xdr:colOff>0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85725</xdr:rowOff>
    </xdr:from>
    <xdr:to>
      <xdr:col>8</xdr:col>
      <xdr:colOff>647700</xdr:colOff>
      <xdr:row>23</xdr:row>
      <xdr:rowOff>19050</xdr:rowOff>
    </xdr:to>
    <xdr:sp macro="" textlink="">
      <xdr:nvSpPr>
        <xdr:cNvPr id="5" name="TextBox 4"/>
        <xdr:cNvSpPr txBox="1"/>
      </xdr:nvSpPr>
      <xdr:spPr>
        <a:xfrm>
          <a:off x="0" y="3886200"/>
          <a:ext cx="682942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ร้อยละของหญิงมีครรภ์ได้รับการฝากครรภ์ครั้งแรกภายใน 12 สัปดาห์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ปีงบประมาณ 2561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447675</xdr:colOff>
      <xdr:row>28</xdr:row>
      <xdr:rowOff>152400</xdr:rowOff>
    </xdr:from>
    <xdr:to>
      <xdr:col>9</xdr:col>
      <xdr:colOff>295275</xdr:colOff>
      <xdr:row>30</xdr:row>
      <xdr:rowOff>57150</xdr:rowOff>
    </xdr:to>
    <xdr:sp macro="" textlink="">
      <xdr:nvSpPr>
        <xdr:cNvPr id="6" name="TextBox 5"/>
        <xdr:cNvSpPr txBox="1"/>
      </xdr:nvSpPr>
      <xdr:spPr>
        <a:xfrm>
          <a:off x="6629400" y="52197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  <xdr:twoCellAnchor>
    <xdr:from>
      <xdr:col>0</xdr:col>
      <xdr:colOff>581025</xdr:colOff>
      <xdr:row>29</xdr:row>
      <xdr:rowOff>104775</xdr:rowOff>
    </xdr:from>
    <xdr:to>
      <xdr:col>8</xdr:col>
      <xdr:colOff>466725</xdr:colOff>
      <xdr:row>29</xdr:row>
      <xdr:rowOff>104776</xdr:rowOff>
    </xdr:to>
    <xdr:cxnSp macro="">
      <xdr:nvCxnSpPr>
        <xdr:cNvPr id="8" name="ตัวเชื่อมต่อตรง 7"/>
        <xdr:cNvCxnSpPr/>
      </xdr:nvCxnSpPr>
      <xdr:spPr>
        <a:xfrm flipV="1">
          <a:off x="581025" y="5353050"/>
          <a:ext cx="6067425" cy="1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27</xdr:row>
      <xdr:rowOff>9525</xdr:rowOff>
    </xdr:from>
    <xdr:to>
      <xdr:col>8</xdr:col>
      <xdr:colOff>428625</xdr:colOff>
      <xdr:row>27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600075" y="4895850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21</xdr:row>
      <xdr:rowOff>133350</xdr:rowOff>
    </xdr:from>
    <xdr:to>
      <xdr:col>8</xdr:col>
      <xdr:colOff>647700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1905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ร้อยละสะสมความครอบคลุมการตรวจคัดกรองมะเร็งปากมดลูกในสตรี 30-60 ปี ภายใน 5  ปี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419100</xdr:colOff>
      <xdr:row>26</xdr:row>
      <xdr:rowOff>38100</xdr:rowOff>
    </xdr:from>
    <xdr:to>
      <xdr:col>9</xdr:col>
      <xdr:colOff>266700</xdr:colOff>
      <xdr:row>27</xdr:row>
      <xdr:rowOff>123825</xdr:rowOff>
    </xdr:to>
    <xdr:sp macro="" textlink="">
      <xdr:nvSpPr>
        <xdr:cNvPr id="6" name="TextBox 5"/>
        <xdr:cNvSpPr txBox="1"/>
      </xdr:nvSpPr>
      <xdr:spPr>
        <a:xfrm>
          <a:off x="660082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36</xdr:row>
      <xdr:rowOff>19050</xdr:rowOff>
    </xdr:from>
    <xdr:to>
      <xdr:col>8</xdr:col>
      <xdr:colOff>409575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600075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133350</xdr:rowOff>
    </xdr:from>
    <xdr:to>
      <xdr:col>8</xdr:col>
      <xdr:colOff>666750</xdr:colOff>
      <xdr:row>23</xdr:row>
      <xdr:rowOff>66675</xdr:rowOff>
    </xdr:to>
    <xdr:sp macro="" textlink="">
      <xdr:nvSpPr>
        <xdr:cNvPr id="5" name="TextBox 4"/>
        <xdr:cNvSpPr txBox="1"/>
      </xdr:nvSpPr>
      <xdr:spPr>
        <a:xfrm>
          <a:off x="38100" y="393382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โรคอุจาระร่วงเฉียบพลัน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35</xdr:row>
      <xdr:rowOff>47625</xdr:rowOff>
    </xdr:from>
    <xdr:to>
      <xdr:col>9</xdr:col>
      <xdr:colOff>247650</xdr:colOff>
      <xdr:row>36</xdr:row>
      <xdr:rowOff>133350</xdr:rowOff>
    </xdr:to>
    <xdr:sp macro="" textlink="">
      <xdr:nvSpPr>
        <xdr:cNvPr id="6" name="TextBox 5"/>
        <xdr:cNvSpPr txBox="1"/>
      </xdr:nvSpPr>
      <xdr:spPr>
        <a:xfrm>
          <a:off x="6581775" y="6391275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9</xdr:col>
      <xdr:colOff>0</xdr:colOff>
      <xdr:row>43</xdr:row>
      <xdr:rowOff>171451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36</xdr:row>
      <xdr:rowOff>19050</xdr:rowOff>
    </xdr:from>
    <xdr:to>
      <xdr:col>8</xdr:col>
      <xdr:colOff>400050</xdr:colOff>
      <xdr:row>36</xdr:row>
      <xdr:rowOff>19050</xdr:rowOff>
    </xdr:to>
    <xdr:cxnSp macro="">
      <xdr:nvCxnSpPr>
        <xdr:cNvPr id="3" name="ตัวเชื่อมต่อตรง 2"/>
        <xdr:cNvCxnSpPr/>
      </xdr:nvCxnSpPr>
      <xdr:spPr>
        <a:xfrm>
          <a:off x="590550" y="6534150"/>
          <a:ext cx="5991225" cy="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6" name="TextBox 5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ร้อยละการใช้ยาปฏิชีวนะอย่างรับผิดชอบในผู้ป่วยนอก ติดเชื้อระบบทางเดินหายใจ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35</xdr:row>
      <xdr:rowOff>57150</xdr:rowOff>
    </xdr:from>
    <xdr:to>
      <xdr:col>9</xdr:col>
      <xdr:colOff>228600</xdr:colOff>
      <xdr:row>36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64008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21</xdr:row>
      <xdr:rowOff>0</xdr:rowOff>
    </xdr:from>
    <xdr:to>
      <xdr:col>9</xdr:col>
      <xdr:colOff>0</xdr:colOff>
      <xdr:row>44</xdr:row>
      <xdr:rowOff>1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26</xdr:row>
      <xdr:rowOff>161925</xdr:rowOff>
    </xdr:from>
    <xdr:to>
      <xdr:col>8</xdr:col>
      <xdr:colOff>409575</xdr:colOff>
      <xdr:row>26</xdr:row>
      <xdr:rowOff>171450</xdr:rowOff>
    </xdr:to>
    <xdr:cxnSp macro="">
      <xdr:nvCxnSpPr>
        <xdr:cNvPr id="3" name="ตัวเชื่อมต่อตรง 2"/>
        <xdr:cNvCxnSpPr/>
      </xdr:nvCxnSpPr>
      <xdr:spPr>
        <a:xfrm flipV="1">
          <a:off x="581025" y="4867275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21</xdr:row>
      <xdr:rowOff>123825</xdr:rowOff>
    </xdr:from>
    <xdr:to>
      <xdr:col>8</xdr:col>
      <xdr:colOff>676275</xdr:colOff>
      <xdr:row>23</xdr:row>
      <xdr:rowOff>57150</xdr:rowOff>
    </xdr:to>
    <xdr:sp macro="" textlink="">
      <xdr:nvSpPr>
        <xdr:cNvPr id="4" name="TextBox 3"/>
        <xdr:cNvSpPr txBox="1"/>
      </xdr:nvSpPr>
      <xdr:spPr>
        <a:xfrm>
          <a:off x="47625" y="392430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80 ของเด็กอายุ 9 , 18 , 30 , 24 เดือนได้รับการตรวจพัฒนาการ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400050</xdr:colOff>
      <xdr:row>26</xdr:row>
      <xdr:rowOff>19050</xdr:rowOff>
    </xdr:from>
    <xdr:to>
      <xdr:col>9</xdr:col>
      <xdr:colOff>247650</xdr:colOff>
      <xdr:row>27</xdr:row>
      <xdr:rowOff>104775</xdr:rowOff>
    </xdr:to>
    <xdr:sp macro="" textlink="">
      <xdr:nvSpPr>
        <xdr:cNvPr id="5" name="TextBox 4"/>
        <xdr:cNvSpPr txBox="1"/>
      </xdr:nvSpPr>
      <xdr:spPr>
        <a:xfrm>
          <a:off x="6581775" y="47434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9</xdr:col>
      <xdr:colOff>0</xdr:colOff>
      <xdr:row>43</xdr:row>
      <xdr:rowOff>171450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36</xdr:row>
      <xdr:rowOff>19050</xdr:rowOff>
    </xdr:from>
    <xdr:to>
      <xdr:col>8</xdr:col>
      <xdr:colOff>409575</xdr:colOff>
      <xdr:row>36</xdr:row>
      <xdr:rowOff>28575</xdr:rowOff>
    </xdr:to>
    <xdr:cxnSp macro="">
      <xdr:nvCxnSpPr>
        <xdr:cNvPr id="3" name="ตัวเชื่อมต่อตรง 2"/>
        <xdr:cNvCxnSpPr/>
      </xdr:nvCxnSpPr>
      <xdr:spPr>
        <a:xfrm flipV="1">
          <a:off x="581025" y="6534150"/>
          <a:ext cx="6010275" cy="9525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21</xdr:row>
      <xdr:rowOff>114300</xdr:rowOff>
    </xdr:from>
    <xdr:to>
      <xdr:col>8</xdr:col>
      <xdr:colOff>666750</xdr:colOff>
      <xdr:row>23</xdr:row>
      <xdr:rowOff>47625</xdr:rowOff>
    </xdr:to>
    <xdr:sp macro="" textlink="">
      <xdr:nvSpPr>
        <xdr:cNvPr id="5" name="TextBox 4"/>
        <xdr:cNvSpPr txBox="1"/>
      </xdr:nvSpPr>
      <xdr:spPr>
        <a:xfrm>
          <a:off x="38100" y="3914775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การตรวจคัดกรองพัฒนาการเด็ก อายุ 9 ,18, 30, 42 เดือน พบสงสัยล่าช้า ไม่น้อยกว่าร้อยละ 20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390525</xdr:colOff>
      <xdr:row>35</xdr:row>
      <xdr:rowOff>57150</xdr:rowOff>
    </xdr:from>
    <xdr:to>
      <xdr:col>9</xdr:col>
      <xdr:colOff>238125</xdr:colOff>
      <xdr:row>36</xdr:row>
      <xdr:rowOff>142875</xdr:rowOff>
    </xdr:to>
    <xdr:sp macro="" textlink="">
      <xdr:nvSpPr>
        <xdr:cNvPr id="6" name="TextBox 5"/>
        <xdr:cNvSpPr txBox="1"/>
      </xdr:nvSpPr>
      <xdr:spPr>
        <a:xfrm>
          <a:off x="6572250" y="640080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180974</xdr:rowOff>
    </xdr:from>
    <xdr:to>
      <xdr:col>8</xdr:col>
      <xdr:colOff>676275</xdr:colOff>
      <xdr:row>44</xdr:row>
      <xdr:rowOff>9525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30</xdr:row>
      <xdr:rowOff>0</xdr:rowOff>
    </xdr:from>
    <xdr:to>
      <xdr:col>8</xdr:col>
      <xdr:colOff>390525</xdr:colOff>
      <xdr:row>30</xdr:row>
      <xdr:rowOff>19050</xdr:rowOff>
    </xdr:to>
    <xdr:cxnSp macro="">
      <xdr:nvCxnSpPr>
        <xdr:cNvPr id="3" name="ตัวเชื่อมต่อตรง 2"/>
        <xdr:cNvCxnSpPr/>
      </xdr:nvCxnSpPr>
      <xdr:spPr>
        <a:xfrm flipV="1">
          <a:off x="590550" y="5429250"/>
          <a:ext cx="5981700" cy="1905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21</xdr:row>
      <xdr:rowOff>66675</xdr:rowOff>
    </xdr:from>
    <xdr:to>
      <xdr:col>8</xdr:col>
      <xdr:colOff>657225</xdr:colOff>
      <xdr:row>23</xdr:row>
      <xdr:rowOff>0</xdr:rowOff>
    </xdr:to>
    <xdr:sp macro="" textlink="">
      <xdr:nvSpPr>
        <xdr:cNvPr id="4" name="TextBox 3"/>
        <xdr:cNvSpPr txBox="1"/>
      </xdr:nvSpPr>
      <xdr:spPr>
        <a:xfrm>
          <a:off x="28575" y="3867150"/>
          <a:ext cx="6810375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ร้อยละ 60 ของเด็กพัฒนาการล่าช้าได้รับการกระตุ้นและติดตามผลภายใน 30 วัน</a:t>
          </a: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</a:t>
          </a:r>
          <a:r>
            <a:rPr lang="th-TH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 ปีงบประมาณ 2562</a:t>
          </a:r>
          <a:endParaRPr lang="th-TH" sz="1000">
            <a:effectLst/>
            <a:cs typeface="+mj-cs"/>
          </a:endParaRPr>
        </a:p>
        <a:p>
          <a:pPr algn="ctr"/>
          <a:endParaRPr lang="th-TH" sz="1000">
            <a:cs typeface="+mj-cs"/>
          </a:endParaRPr>
        </a:p>
      </xdr:txBody>
    </xdr:sp>
    <xdr:clientData/>
  </xdr:twoCellAnchor>
  <xdr:twoCellAnchor>
    <xdr:from>
      <xdr:col>8</xdr:col>
      <xdr:colOff>381000</xdr:colOff>
      <xdr:row>29</xdr:row>
      <xdr:rowOff>57150</xdr:rowOff>
    </xdr:from>
    <xdr:to>
      <xdr:col>9</xdr:col>
      <xdr:colOff>228600</xdr:colOff>
      <xdr:row>30</xdr:row>
      <xdr:rowOff>142875</xdr:rowOff>
    </xdr:to>
    <xdr:sp macro="" textlink="">
      <xdr:nvSpPr>
        <xdr:cNvPr id="5" name="TextBox 4"/>
        <xdr:cNvSpPr txBox="1"/>
      </xdr:nvSpPr>
      <xdr:spPr>
        <a:xfrm>
          <a:off x="6562725" y="5314950"/>
          <a:ext cx="5334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QOF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pm.hdc.moph.go.th/hdc/main/index_pk.php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cpm.hdc.moph.go.th/hdc/reports/report.php?source=pformated/format1.php&amp;cat_id=1ed90bc32310b503b7ca9b32af425ae5&amp;id=4f7d8042fb0a064b25f29a48f6ccd23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pm.hdc.moph.go.th/hdc/reports/report.php?source=pformated/format1.php&amp;cat_id=b2b59e64c4e6c92d4b1ec16a599d882b&amp;id=626c89f6b8d9f7ed90c72c719775eb0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pm.hdc.moph.go.th/hdc/reports/report.php?source=pformated/format1.php&amp;cat_id=b2b59e64c4e6c92d4b1ec16a599d882b&amp;id=9702fa28cd2ec73ecc6af89d14f468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pm.hdc.moph.go.th/hdc/reports/report.php?source=pformated/format1.php&amp;cat_id=1ed90bc32310b503b7ca9b32af425ae5&amp;id=1c1b8e24aff59258a806f122e264031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pm.hdc.moph.go.th/hdc/reports/report.php?source=pformated/format1.php&amp;cat_id=6966b0664b89805a484d7ac96c6edc48&amp;id=4eab25b045dc0a9453d85c98dc2fdef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pm.hdc.moph.go.th/hdc/reports/report.php?source=pformated/format1.php&amp;cat_id=03b912ab9ccb4c07280a89bf05e5900e&amp;id=2103caa0f068d4575720600d78d5ad6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pm.hdc.moph.go.th/hdc/reports/report.php?source=pformated/format1.php&amp;cat_id=03b912ab9ccb4c07280a89bf05e5900e&amp;id=d1ccec314e92875acb5142769eb479a2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cpm.hdc.moph.go.th/hdc/reports/report.php?source=pformated/format1.php&amp;cat_id=1ed90bc32310b503b7ca9b32af425ae5&amp;id=2238b7879f442749bd1804032119e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>
      <selection activeCell="K16" sqref="K16"/>
    </sheetView>
  </sheetViews>
  <sheetFormatPr defaultRowHeight="14.25" x14ac:dyDescent="0.2"/>
  <cols>
    <col min="1" max="1" width="5.5" style="2" customWidth="1"/>
    <col min="2" max="2" width="70" style="14" bestFit="1" customWidth="1"/>
    <col min="3" max="16384" width="9" style="14"/>
  </cols>
  <sheetData>
    <row r="1" spans="1:7" x14ac:dyDescent="0.2">
      <c r="A1" s="47" t="s">
        <v>80</v>
      </c>
      <c r="B1" s="47"/>
      <c r="C1" s="47"/>
      <c r="D1" s="47"/>
      <c r="E1" s="47"/>
      <c r="F1" s="47"/>
      <c r="G1" s="47"/>
    </row>
    <row r="2" spans="1:7" x14ac:dyDescent="0.2">
      <c r="A2" s="47" t="s">
        <v>73</v>
      </c>
      <c r="B2" s="47"/>
      <c r="C2" s="47"/>
      <c r="D2" s="47"/>
      <c r="E2" s="47"/>
      <c r="F2" s="47"/>
      <c r="G2" s="47"/>
    </row>
    <row r="3" spans="1:7" x14ac:dyDescent="0.2">
      <c r="E3" s="14" t="s">
        <v>61</v>
      </c>
    </row>
    <row r="4" spans="1:7" x14ac:dyDescent="0.2">
      <c r="A4" s="48" t="s">
        <v>49</v>
      </c>
      <c r="B4" s="48"/>
      <c r="E4" s="14" t="s">
        <v>62</v>
      </c>
    </row>
    <row r="5" spans="1:7" x14ac:dyDescent="0.2">
      <c r="A5" s="21" t="s">
        <v>50</v>
      </c>
      <c r="B5" s="21" t="s">
        <v>51</v>
      </c>
      <c r="C5" s="21" t="s">
        <v>1</v>
      </c>
      <c r="D5" s="21" t="s">
        <v>2</v>
      </c>
      <c r="E5" s="21" t="s">
        <v>3</v>
      </c>
      <c r="F5" s="21" t="s">
        <v>45</v>
      </c>
      <c r="G5" s="21" t="s">
        <v>52</v>
      </c>
    </row>
    <row r="6" spans="1:7" x14ac:dyDescent="0.2">
      <c r="A6" s="15">
        <v>1</v>
      </c>
      <c r="B6" s="16" t="s">
        <v>53</v>
      </c>
      <c r="C6" s="24">
        <f>DM!H16</f>
        <v>47988</v>
      </c>
      <c r="D6" s="24">
        <f>DM!H17</f>
        <v>30806</v>
      </c>
      <c r="E6" s="39">
        <f>DM!H18</f>
        <v>64.195215470534293</v>
      </c>
      <c r="F6" s="15" t="str">
        <f>DM!H19</f>
        <v>&gt; 90</v>
      </c>
      <c r="G6" s="23" t="str">
        <f>DM!H20</f>
        <v>ไม่ผ่าน</v>
      </c>
    </row>
    <row r="7" spans="1:7" x14ac:dyDescent="0.2">
      <c r="A7" s="15">
        <v>2</v>
      </c>
      <c r="B7" s="16" t="s">
        <v>54</v>
      </c>
      <c r="C7" s="24">
        <f>HT!H16</f>
        <v>45018</v>
      </c>
      <c r="D7" s="24">
        <f>HT!H17</f>
        <v>29059</v>
      </c>
      <c r="E7" s="39">
        <f>HT!H18</f>
        <v>64.549735661291038</v>
      </c>
      <c r="F7" s="15" t="str">
        <f>HT!H19</f>
        <v>&gt; 90</v>
      </c>
      <c r="G7" s="23" t="str">
        <f>HT!H20</f>
        <v>ไม่ผ่าน</v>
      </c>
    </row>
    <row r="8" spans="1:7" x14ac:dyDescent="0.2">
      <c r="A8" s="15">
        <v>3</v>
      </c>
      <c r="B8" s="16" t="s">
        <v>55</v>
      </c>
      <c r="C8" s="24">
        <f>'ANC 12 wk'!H16</f>
        <v>104</v>
      </c>
      <c r="D8" s="24">
        <f>'ANC 12 wk'!H17</f>
        <v>64</v>
      </c>
      <c r="E8" s="38">
        <f>'ANC 12 wk'!H18</f>
        <v>61.53846153846154</v>
      </c>
      <c r="F8" s="15" t="str">
        <f>'ANC 12 wk'!H19</f>
        <v>&gt; 60</v>
      </c>
      <c r="G8" s="22" t="str">
        <f>'ANC 12 wk'!H20</f>
        <v>ผ่าน</v>
      </c>
    </row>
    <row r="9" spans="1:7" x14ac:dyDescent="0.2">
      <c r="A9" s="15">
        <v>4</v>
      </c>
      <c r="B9" s="16" t="s">
        <v>56</v>
      </c>
      <c r="C9" s="24">
        <f>papsmear!H16</f>
        <v>21957</v>
      </c>
      <c r="D9" s="24">
        <f>papsmear!H17</f>
        <v>9867</v>
      </c>
      <c r="E9" s="39">
        <f>papsmear!H18</f>
        <v>44.93783303730018</v>
      </c>
      <c r="F9" s="15" t="str">
        <f>papsmear!H19</f>
        <v>&gt; 80</v>
      </c>
      <c r="G9" s="23" t="str">
        <f>papsmear!H20</f>
        <v>ไม่ผ่าน</v>
      </c>
    </row>
    <row r="10" spans="1:7" x14ac:dyDescent="0.2">
      <c r="A10" s="15">
        <v>5</v>
      </c>
      <c r="B10" s="46" t="s">
        <v>57</v>
      </c>
      <c r="C10" s="46"/>
      <c r="D10" s="46"/>
      <c r="E10" s="46"/>
      <c r="F10" s="46"/>
      <c r="G10" s="46"/>
    </row>
    <row r="11" spans="1:7" x14ac:dyDescent="0.2">
      <c r="A11" s="15"/>
      <c r="B11" s="16" t="s">
        <v>58</v>
      </c>
      <c r="C11" s="24">
        <f>'RDU AGE'!H16</f>
        <v>748</v>
      </c>
      <c r="D11" s="24">
        <f>'RDU AGE'!H17</f>
        <v>102</v>
      </c>
      <c r="E11" s="38">
        <f>'RDU AGE'!H18</f>
        <v>13.636363636363637</v>
      </c>
      <c r="F11" s="15" t="str">
        <f>'RDU AGE'!H19</f>
        <v>&lt; 20</v>
      </c>
      <c r="G11" s="22" t="str">
        <f>'RDU AGE'!H20</f>
        <v>ผ่าน</v>
      </c>
    </row>
    <row r="12" spans="1:7" x14ac:dyDescent="0.2">
      <c r="A12" s="15"/>
      <c r="B12" s="16" t="s">
        <v>59</v>
      </c>
      <c r="C12" s="24">
        <f>'RDU URI'!H16</f>
        <v>5159</v>
      </c>
      <c r="D12" s="24">
        <f>'RDU URI'!H17</f>
        <v>557</v>
      </c>
      <c r="E12" s="38">
        <f>'RDU URI'!H18</f>
        <v>10.796666020546617</v>
      </c>
      <c r="F12" s="15" t="str">
        <f>'RDU URI'!H19</f>
        <v>&lt; 20</v>
      </c>
      <c r="G12" s="22" t="str">
        <f>'RDU URI'!H20</f>
        <v>ผ่าน</v>
      </c>
    </row>
    <row r="13" spans="1:7" x14ac:dyDescent="0.2">
      <c r="A13" s="15">
        <v>6</v>
      </c>
      <c r="B13" s="20" t="s">
        <v>60</v>
      </c>
      <c r="C13" s="19"/>
      <c r="D13" s="19"/>
      <c r="E13" s="19"/>
      <c r="F13" s="19"/>
      <c r="G13" s="19"/>
    </row>
    <row r="15" spans="1:7" x14ac:dyDescent="0.2">
      <c r="A15" s="49" t="s">
        <v>63</v>
      </c>
      <c r="B15" s="49"/>
    </row>
    <row r="16" spans="1:7" x14ac:dyDescent="0.2">
      <c r="A16" s="21" t="s">
        <v>50</v>
      </c>
      <c r="B16" s="21" t="s">
        <v>51</v>
      </c>
      <c r="C16" s="21" t="s">
        <v>1</v>
      </c>
      <c r="D16" s="21" t="s">
        <v>2</v>
      </c>
      <c r="E16" s="21" t="s">
        <v>3</v>
      </c>
      <c r="F16" s="21" t="s">
        <v>45</v>
      </c>
      <c r="G16" s="21" t="s">
        <v>52</v>
      </c>
    </row>
    <row r="17" spans="1:7" x14ac:dyDescent="0.2">
      <c r="A17" s="15">
        <v>1</v>
      </c>
      <c r="B17" s="50" t="s">
        <v>64</v>
      </c>
      <c r="C17" s="50"/>
      <c r="D17" s="50"/>
      <c r="E17" s="50"/>
      <c r="F17" s="50"/>
      <c r="G17" s="50"/>
    </row>
    <row r="18" spans="1:7" x14ac:dyDescent="0.2">
      <c r="A18" s="15"/>
      <c r="B18" s="16" t="s">
        <v>65</v>
      </c>
      <c r="C18" s="24">
        <f>DSPM1!H16</f>
        <v>3514</v>
      </c>
      <c r="D18" s="24">
        <f>DSPM1!H17</f>
        <v>339</v>
      </c>
      <c r="E18" s="39">
        <f>DSPM1!H18</f>
        <v>9.6471257825839505</v>
      </c>
      <c r="F18" s="15" t="str">
        <f>DSPM1!H19</f>
        <v>&gt; 80</v>
      </c>
      <c r="G18" s="23" t="str">
        <f>DSPM1!H20</f>
        <v>ไม่ผ่าน</v>
      </c>
    </row>
    <row r="19" spans="1:7" x14ac:dyDescent="0.2">
      <c r="A19" s="15"/>
      <c r="B19" s="16" t="s">
        <v>66</v>
      </c>
      <c r="C19" s="24">
        <f>DSPM2!H16</f>
        <v>339</v>
      </c>
      <c r="D19" s="24">
        <f>DSPM2!H17</f>
        <v>97</v>
      </c>
      <c r="E19" s="25">
        <f>DSPM2!H18</f>
        <v>28.613569321533923</v>
      </c>
      <c r="F19" s="15" t="str">
        <f>DSPM2!H19</f>
        <v>&gt; 20</v>
      </c>
      <c r="G19" s="22" t="str">
        <f>DSPM2!H20</f>
        <v>ผ่าน</v>
      </c>
    </row>
    <row r="20" spans="1:7" x14ac:dyDescent="0.2">
      <c r="A20" s="15"/>
      <c r="B20" s="16" t="s">
        <v>67</v>
      </c>
      <c r="C20" s="24">
        <f>DSPM3!H16</f>
        <v>97</v>
      </c>
      <c r="D20" s="24">
        <f>DSPM3!H17</f>
        <v>49</v>
      </c>
      <c r="E20" s="39">
        <f>DSPM3!H18</f>
        <v>50.515463917525771</v>
      </c>
      <c r="F20" s="15" t="str">
        <f>DSPM3!H19</f>
        <v>&gt; 60</v>
      </c>
      <c r="G20" s="23" t="str">
        <f>DSPM3!H20</f>
        <v>ไม่ผ่าน</v>
      </c>
    </row>
    <row r="21" spans="1:7" x14ac:dyDescent="0.2">
      <c r="A21" s="15">
        <v>2</v>
      </c>
      <c r="B21" s="16" t="s">
        <v>72</v>
      </c>
      <c r="C21" s="24"/>
      <c r="D21" s="24"/>
      <c r="E21" s="25"/>
      <c r="F21" s="15"/>
      <c r="G21" s="23"/>
    </row>
    <row r="22" spans="1:7" ht="28.5" x14ac:dyDescent="0.2">
      <c r="A22" s="26">
        <v>3</v>
      </c>
      <c r="B22" s="28" t="s">
        <v>71</v>
      </c>
      <c r="C22" s="19"/>
      <c r="D22" s="19"/>
      <c r="E22" s="19"/>
      <c r="F22" s="19"/>
      <c r="G22" s="19"/>
    </row>
    <row r="23" spans="1:7" x14ac:dyDescent="0.2">
      <c r="A23" s="15">
        <v>4</v>
      </c>
      <c r="B23" s="16" t="s">
        <v>68</v>
      </c>
      <c r="C23" s="15">
        <v>54.5</v>
      </c>
      <c r="D23" s="15">
        <v>47</v>
      </c>
      <c r="E23" s="15">
        <v>40.369999999999997</v>
      </c>
      <c r="F23" s="15" t="s">
        <v>78</v>
      </c>
      <c r="G23" s="22" t="s">
        <v>42</v>
      </c>
    </row>
    <row r="25" spans="1:7" x14ac:dyDescent="0.2">
      <c r="A25" s="44" t="s">
        <v>48</v>
      </c>
      <c r="B25" s="44"/>
    </row>
    <row r="26" spans="1:7" x14ac:dyDescent="0.2">
      <c r="A26" s="45" t="s">
        <v>83</v>
      </c>
      <c r="B26" s="45"/>
    </row>
  </sheetData>
  <mergeCells count="8">
    <mergeCell ref="A25:B25"/>
    <mergeCell ref="A26:B26"/>
    <mergeCell ref="B10:G10"/>
    <mergeCell ref="A1:G1"/>
    <mergeCell ref="A4:B4"/>
    <mergeCell ref="A15:B15"/>
    <mergeCell ref="B17:G17"/>
    <mergeCell ref="A2:G2"/>
  </mergeCells>
  <hyperlinks>
    <hyperlink ref="B6" location="DM!A1" display="ร้อยละผู้ที่มีอายุ 35-74 ปี ได้รับการคัดกรองเบาหวานโดยตรวจระดับน้ำตาลในเลือด"/>
    <hyperlink ref="B7" location="HT!A1" display="ร้อยละผู้ที่มีอายุ 35-74 ปี ได้รับการคัดกรองความดันโลหิตสูง"/>
    <hyperlink ref="B8" location="'ANC 12 wk'!A1" display="ร้อยละของหญิงมีครรภ์ได้รับการฝากครรภ์ครั้งแรกภายใน 12 สัปดาห์"/>
    <hyperlink ref="B9" location="papsmear!A1" display="ร้อยละสะสมความครอบคลุมการตรวจคัดกรองมะเร็งปากมดลูกในสตรี 30-60 ปี ภายใน 5 ปี"/>
    <hyperlink ref="B11" location="'RDU AGE'!A1" display="5.1 โรคอุจาระร่วงเฉียบพลัน"/>
    <hyperlink ref="B12" location="'RDU URI'!A1" display="5.2 ติดเชื้อระบบทางเดินหายใจ"/>
    <hyperlink ref="B18" location="DSPM1!A1" display="1.1 ร้อยละ 80 ของเด็กอายุ  9, 18, 30, 42 เดือน ที่ได้รับการตรวจคัดกรองพัฒนาการ"/>
    <hyperlink ref="B19" location="DSPM2!A1" display="1.2 การตรวจคัดการองพัฒนาการเด็กอายุ 9,18,30,42 เดือน ที่ตรวจพบสงสัยล่าช้า"/>
    <hyperlink ref="B20" location="DSPM3!A1" display="1.3 ร้อยละ 60 ของเด็กพัฒนาการสงสัยล่าช้า ที่ได้รับการกระตุ้น และติดตามภายใน 30 วัน "/>
    <hyperlink ref="A25:B25" r:id="rId1" display="ที่มา : HDC"/>
    <hyperlink ref="B21" location="DHF!A1" display="อัตราป่วยโรคไข้เลือดออกลดลง (เมื่อเทียบกับค่ามาตรฐานอำเภอ)"/>
    <hyperlink ref="B23" location="TeenAgePreg!A1" display="ร้อยละการตั้งครรภ์ซ้ำในหญิงอายุน้อยกว่า 20 ปี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opLeftCell="A16" workbookViewId="0">
      <selection activeCell="K43" sqref="K43"/>
    </sheetView>
  </sheetViews>
  <sheetFormatPr defaultRowHeight="14.25" x14ac:dyDescent="0.2"/>
  <cols>
    <col min="1" max="1" width="9" style="1"/>
    <col min="2" max="2" width="18.125" bestFit="1" customWidth="1"/>
  </cols>
  <sheetData>
    <row r="1" spans="1:17" ht="14.25" customHeight="1" x14ac:dyDescent="0.2">
      <c r="A1" s="69" t="s">
        <v>89</v>
      </c>
      <c r="B1" s="69"/>
      <c r="C1" s="69"/>
      <c r="D1" s="69"/>
      <c r="E1" s="69"/>
      <c r="F1" s="69"/>
      <c r="G1" s="69"/>
      <c r="H1" s="69"/>
      <c r="I1" s="70"/>
      <c r="J1" s="51" t="s">
        <v>97</v>
      </c>
      <c r="K1" s="52"/>
      <c r="L1" s="40"/>
      <c r="M1" s="33"/>
      <c r="N1" s="33"/>
      <c r="O1" s="33"/>
      <c r="P1" s="33"/>
      <c r="Q1" s="33"/>
    </row>
    <row r="2" spans="1:17" ht="14.25" customHeight="1" x14ac:dyDescent="0.2">
      <c r="A2" s="69"/>
      <c r="B2" s="69"/>
      <c r="C2" s="69"/>
      <c r="D2" s="69"/>
      <c r="E2" s="69"/>
      <c r="F2" s="69"/>
      <c r="G2" s="69"/>
      <c r="H2" s="69"/>
      <c r="I2" s="70"/>
      <c r="J2" s="41" t="s">
        <v>3</v>
      </c>
      <c r="K2" s="41" t="s">
        <v>70</v>
      </c>
      <c r="L2" s="29"/>
      <c r="M2" s="33"/>
      <c r="N2" s="33"/>
      <c r="O2" s="33"/>
      <c r="P2" s="33"/>
      <c r="Q2" s="33"/>
    </row>
    <row r="3" spans="1:17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121</v>
      </c>
      <c r="K3" s="27">
        <v>1</v>
      </c>
      <c r="M3" s="34"/>
      <c r="N3" s="34"/>
      <c r="O3" s="34"/>
      <c r="P3" s="34"/>
      <c r="Q3" s="34"/>
    </row>
    <row r="4" spans="1:17" x14ac:dyDescent="0.2">
      <c r="A4" s="10" t="s">
        <v>8</v>
      </c>
      <c r="B4" s="3" t="s">
        <v>4</v>
      </c>
      <c r="C4" s="4">
        <f>DSPM1!D4</f>
        <v>25</v>
      </c>
      <c r="D4" s="4">
        <v>7</v>
      </c>
      <c r="E4" s="9">
        <f>D4*100/C4</f>
        <v>28</v>
      </c>
      <c r="J4" s="27" t="s">
        <v>122</v>
      </c>
      <c r="K4" s="27">
        <v>2</v>
      </c>
    </row>
    <row r="5" spans="1:17" x14ac:dyDescent="0.2">
      <c r="A5" s="10" t="s">
        <v>9</v>
      </c>
      <c r="B5" s="3" t="s">
        <v>5</v>
      </c>
      <c r="C5" s="4">
        <f>DSPM1!D5</f>
        <v>8</v>
      </c>
      <c r="D5" s="4">
        <v>3</v>
      </c>
      <c r="E5" s="9">
        <f t="shared" ref="E5:E20" si="0">D5*100/C5</f>
        <v>37.5</v>
      </c>
      <c r="J5" s="27" t="s">
        <v>123</v>
      </c>
      <c r="K5" s="27">
        <v>3</v>
      </c>
    </row>
    <row r="6" spans="1:17" x14ac:dyDescent="0.2">
      <c r="A6" s="10" t="s">
        <v>10</v>
      </c>
      <c r="B6" s="3" t="s">
        <v>6</v>
      </c>
      <c r="C6" s="4">
        <f>DSPM1!D6</f>
        <v>0</v>
      </c>
      <c r="D6" s="5">
        <v>0</v>
      </c>
      <c r="E6" s="12" t="e">
        <f t="shared" si="0"/>
        <v>#DIV/0!</v>
      </c>
      <c r="J6" s="27" t="s">
        <v>124</v>
      </c>
      <c r="K6" s="27">
        <v>4</v>
      </c>
    </row>
    <row r="7" spans="1:17" x14ac:dyDescent="0.2">
      <c r="A7" s="10" t="s">
        <v>11</v>
      </c>
      <c r="B7" s="3" t="s">
        <v>24</v>
      </c>
      <c r="C7" s="4">
        <f>DSPM1!D7</f>
        <v>32</v>
      </c>
      <c r="D7" s="5">
        <v>9</v>
      </c>
      <c r="E7" s="9">
        <f t="shared" si="0"/>
        <v>28.125</v>
      </c>
      <c r="J7" s="27" t="s">
        <v>125</v>
      </c>
      <c r="K7" s="27">
        <v>5</v>
      </c>
    </row>
    <row r="8" spans="1:17" ht="15" x14ac:dyDescent="0.2">
      <c r="A8" s="10" t="s">
        <v>12</v>
      </c>
      <c r="B8" s="3" t="s">
        <v>25</v>
      </c>
      <c r="C8" s="4">
        <f>DSPM1!D8</f>
        <v>34</v>
      </c>
      <c r="D8" s="4">
        <v>4</v>
      </c>
      <c r="E8" s="12">
        <f t="shared" si="0"/>
        <v>11.764705882352942</v>
      </c>
      <c r="J8" s="53" t="s">
        <v>96</v>
      </c>
      <c r="K8" s="53"/>
      <c r="L8" s="42">
        <v>14</v>
      </c>
    </row>
    <row r="9" spans="1:17" x14ac:dyDescent="0.2">
      <c r="A9" s="10" t="s">
        <v>13</v>
      </c>
      <c r="B9" s="3" t="s">
        <v>26</v>
      </c>
      <c r="C9" s="4">
        <f>DSPM1!D9</f>
        <v>16</v>
      </c>
      <c r="D9" s="4">
        <v>7</v>
      </c>
      <c r="E9" s="9">
        <f t="shared" si="0"/>
        <v>43.75</v>
      </c>
    </row>
    <row r="10" spans="1:17" x14ac:dyDescent="0.2">
      <c r="A10" s="10" t="s">
        <v>14</v>
      </c>
      <c r="B10" s="3" t="s">
        <v>27</v>
      </c>
      <c r="C10" s="4">
        <f>DSPM1!D10</f>
        <v>29</v>
      </c>
      <c r="D10" s="4">
        <v>8</v>
      </c>
      <c r="E10" s="9">
        <f t="shared" si="0"/>
        <v>27.586206896551722</v>
      </c>
    </row>
    <row r="11" spans="1:17" x14ac:dyDescent="0.2">
      <c r="A11" s="10" t="s">
        <v>15</v>
      </c>
      <c r="B11" s="3" t="s">
        <v>28</v>
      </c>
      <c r="C11" s="4">
        <f>DSPM1!D11</f>
        <v>27</v>
      </c>
      <c r="D11" s="4">
        <v>20</v>
      </c>
      <c r="E11" s="9">
        <f t="shared" si="0"/>
        <v>74.074074074074076</v>
      </c>
    </row>
    <row r="12" spans="1:17" x14ac:dyDescent="0.2">
      <c r="A12" s="10" t="s">
        <v>16</v>
      </c>
      <c r="B12" s="3" t="s">
        <v>29</v>
      </c>
      <c r="C12" s="4">
        <f>DSPM1!D12</f>
        <v>30</v>
      </c>
      <c r="D12" s="4">
        <v>1</v>
      </c>
      <c r="E12" s="12">
        <f t="shared" si="0"/>
        <v>3.3333333333333335</v>
      </c>
    </row>
    <row r="13" spans="1:17" x14ac:dyDescent="0.2">
      <c r="A13" s="10" t="s">
        <v>17</v>
      </c>
      <c r="B13" s="3" t="s">
        <v>30</v>
      </c>
      <c r="C13" s="4">
        <f>DSPM1!D13</f>
        <v>4</v>
      </c>
      <c r="D13" s="4">
        <v>1</v>
      </c>
      <c r="E13" s="9">
        <f t="shared" si="0"/>
        <v>25</v>
      </c>
    </row>
    <row r="14" spans="1:17" x14ac:dyDescent="0.2">
      <c r="A14" s="10" t="s">
        <v>18</v>
      </c>
      <c r="B14" s="3" t="s">
        <v>31</v>
      </c>
      <c r="C14" s="4">
        <f>DSPM1!D14</f>
        <v>29</v>
      </c>
      <c r="D14" s="4">
        <v>7</v>
      </c>
      <c r="E14" s="9">
        <f t="shared" si="0"/>
        <v>24.137931034482758</v>
      </c>
    </row>
    <row r="15" spans="1:17" x14ac:dyDescent="0.2">
      <c r="A15" s="10" t="s">
        <v>19</v>
      </c>
      <c r="B15" s="3" t="s">
        <v>32</v>
      </c>
      <c r="C15" s="4">
        <f>DSPM1!D15</f>
        <v>12</v>
      </c>
      <c r="D15" s="4">
        <v>5</v>
      </c>
      <c r="E15" s="9">
        <f t="shared" si="0"/>
        <v>41.666666666666664</v>
      </c>
      <c r="G15" s="55" t="s">
        <v>74</v>
      </c>
      <c r="H15" s="56"/>
      <c r="I15" s="57"/>
    </row>
    <row r="16" spans="1:17" x14ac:dyDescent="0.2">
      <c r="A16" s="10" t="s">
        <v>20</v>
      </c>
      <c r="B16" s="3" t="s">
        <v>33</v>
      </c>
      <c r="C16" s="4">
        <f>DSPM1!D16</f>
        <v>1</v>
      </c>
      <c r="D16" s="4">
        <v>0</v>
      </c>
      <c r="E16" s="12">
        <f t="shared" si="0"/>
        <v>0</v>
      </c>
      <c r="G16" s="30" t="s">
        <v>1</v>
      </c>
      <c r="H16" s="17">
        <f>C20</f>
        <v>339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f>DSPM1!D17</f>
        <v>1</v>
      </c>
      <c r="D17" s="4">
        <v>0</v>
      </c>
      <c r="E17" s="12">
        <f t="shared" si="0"/>
        <v>0</v>
      </c>
      <c r="G17" s="30" t="s">
        <v>2</v>
      </c>
      <c r="H17" s="17">
        <f>D20</f>
        <v>97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f>DSPM1!D18</f>
        <v>53</v>
      </c>
      <c r="D18" s="4">
        <v>12</v>
      </c>
      <c r="E18" s="9">
        <f t="shared" si="0"/>
        <v>22.641509433962263</v>
      </c>
      <c r="G18" s="30" t="s">
        <v>3</v>
      </c>
      <c r="H18" s="37">
        <f>E20</f>
        <v>28.613569321533923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f>DSPM1!D19</f>
        <v>38</v>
      </c>
      <c r="D19" s="4">
        <v>13</v>
      </c>
      <c r="E19" s="9">
        <f t="shared" si="0"/>
        <v>34.210526315789473</v>
      </c>
      <c r="G19" s="30" t="s">
        <v>45</v>
      </c>
      <c r="H19" s="31" t="s">
        <v>88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339</v>
      </c>
      <c r="D20" s="8">
        <f>SUM(D4:D19)</f>
        <v>97</v>
      </c>
      <c r="E20" s="9">
        <f t="shared" si="0"/>
        <v>28.613569321533923</v>
      </c>
      <c r="G20" s="30" t="s">
        <v>38</v>
      </c>
      <c r="H20" s="65" t="s">
        <v>42</v>
      </c>
      <c r="I20" s="66"/>
    </row>
    <row r="35" spans="1:6" x14ac:dyDescent="0.2">
      <c r="A35"/>
    </row>
    <row r="36" spans="1:6" x14ac:dyDescent="0.2">
      <c r="A36" s="54"/>
      <c r="B36" s="54"/>
    </row>
    <row r="42" spans="1:6" x14ac:dyDescent="0.2">
      <c r="F42" s="1"/>
    </row>
    <row r="46" spans="1:6" x14ac:dyDescent="0.2">
      <c r="A46" s="62" t="s">
        <v>48</v>
      </c>
      <c r="B46" s="62"/>
    </row>
    <row r="47" spans="1:6" x14ac:dyDescent="0.2">
      <c r="A47" s="45" t="s">
        <v>83</v>
      </c>
      <c r="B47" s="45"/>
    </row>
  </sheetData>
  <mergeCells count="9">
    <mergeCell ref="A47:B47"/>
    <mergeCell ref="A36:B36"/>
    <mergeCell ref="A46:B4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L32" sqref="L32"/>
    </sheetView>
  </sheetViews>
  <sheetFormatPr defaultRowHeight="14.25" x14ac:dyDescent="0.2"/>
  <cols>
    <col min="1" max="1" width="9" style="1"/>
    <col min="2" max="2" width="18.125" bestFit="1" customWidth="1"/>
  </cols>
  <sheetData>
    <row r="1" spans="1:13" ht="14.25" customHeight="1" x14ac:dyDescent="0.2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51" t="s">
        <v>97</v>
      </c>
      <c r="K1" s="52"/>
      <c r="L1" s="40"/>
      <c r="M1" s="33"/>
    </row>
    <row r="2" spans="1:13" ht="14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41" t="s">
        <v>3</v>
      </c>
      <c r="K2" s="41" t="s">
        <v>70</v>
      </c>
      <c r="L2" s="29"/>
      <c r="M2" s="33"/>
    </row>
    <row r="3" spans="1:13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99</v>
      </c>
      <c r="K3" s="27">
        <v>1</v>
      </c>
    </row>
    <row r="4" spans="1:13" x14ac:dyDescent="0.2">
      <c r="A4" s="10" t="s">
        <v>8</v>
      </c>
      <c r="B4" s="3" t="s">
        <v>4</v>
      </c>
      <c r="C4" s="4">
        <f>DSPM2!D4</f>
        <v>7</v>
      </c>
      <c r="D4" s="4">
        <v>7</v>
      </c>
      <c r="E4" s="9">
        <f>D4*100/C4</f>
        <v>100</v>
      </c>
      <c r="J4" s="27" t="s">
        <v>100</v>
      </c>
      <c r="K4" s="27">
        <v>2</v>
      </c>
    </row>
    <row r="5" spans="1:13" x14ac:dyDescent="0.2">
      <c r="A5" s="10" t="s">
        <v>9</v>
      </c>
      <c r="B5" s="3" t="s">
        <v>5</v>
      </c>
      <c r="C5" s="4">
        <f>DSPM2!D5</f>
        <v>3</v>
      </c>
      <c r="D5" s="4">
        <v>0</v>
      </c>
      <c r="E5" s="12">
        <f t="shared" ref="E5:E20" si="0">D5*100/C5</f>
        <v>0</v>
      </c>
      <c r="J5" s="27" t="s">
        <v>101</v>
      </c>
      <c r="K5" s="27">
        <v>3</v>
      </c>
    </row>
    <row r="6" spans="1:13" x14ac:dyDescent="0.2">
      <c r="A6" s="10" t="s">
        <v>10</v>
      </c>
      <c r="B6" s="3" t="s">
        <v>6</v>
      </c>
      <c r="C6" s="4">
        <f>DSPM2!D6</f>
        <v>0</v>
      </c>
      <c r="D6" s="5">
        <v>0</v>
      </c>
      <c r="E6" s="12" t="e">
        <f t="shared" si="0"/>
        <v>#DIV/0!</v>
      </c>
      <c r="J6" s="27" t="s">
        <v>102</v>
      </c>
      <c r="K6" s="27">
        <v>4</v>
      </c>
    </row>
    <row r="7" spans="1:13" x14ac:dyDescent="0.2">
      <c r="A7" s="10" t="s">
        <v>11</v>
      </c>
      <c r="B7" s="3" t="s">
        <v>24</v>
      </c>
      <c r="C7" s="4">
        <f>DSPM2!D7</f>
        <v>9</v>
      </c>
      <c r="D7" s="5">
        <v>9</v>
      </c>
      <c r="E7" s="9">
        <f t="shared" si="0"/>
        <v>100</v>
      </c>
      <c r="J7" s="27" t="s">
        <v>103</v>
      </c>
      <c r="K7" s="27">
        <v>5</v>
      </c>
    </row>
    <row r="8" spans="1:13" ht="15" x14ac:dyDescent="0.2">
      <c r="A8" s="10" t="s">
        <v>12</v>
      </c>
      <c r="B8" s="3" t="s">
        <v>25</v>
      </c>
      <c r="C8" s="4">
        <f>DSPM2!D8</f>
        <v>4</v>
      </c>
      <c r="D8" s="4">
        <v>0</v>
      </c>
      <c r="E8" s="12">
        <f t="shared" si="0"/>
        <v>0</v>
      </c>
      <c r="J8" s="53" t="s">
        <v>96</v>
      </c>
      <c r="K8" s="53"/>
      <c r="L8" s="42">
        <v>57</v>
      </c>
    </row>
    <row r="9" spans="1:13" x14ac:dyDescent="0.2">
      <c r="A9" s="10" t="s">
        <v>13</v>
      </c>
      <c r="B9" s="3" t="s">
        <v>26</v>
      </c>
      <c r="C9" s="4">
        <f>DSPM2!D9</f>
        <v>7</v>
      </c>
      <c r="D9" s="4">
        <v>0</v>
      </c>
      <c r="E9" s="12">
        <f t="shared" si="0"/>
        <v>0</v>
      </c>
    </row>
    <row r="10" spans="1:13" x14ac:dyDescent="0.2">
      <c r="A10" s="10" t="s">
        <v>14</v>
      </c>
      <c r="B10" s="3" t="s">
        <v>27</v>
      </c>
      <c r="C10" s="4">
        <f>DSPM2!D10</f>
        <v>8</v>
      </c>
      <c r="D10" s="4">
        <v>3</v>
      </c>
      <c r="E10" s="12">
        <f t="shared" si="0"/>
        <v>37.5</v>
      </c>
    </row>
    <row r="11" spans="1:13" x14ac:dyDescent="0.2">
      <c r="A11" s="10" t="s">
        <v>15</v>
      </c>
      <c r="B11" s="3" t="s">
        <v>28</v>
      </c>
      <c r="C11" s="4">
        <f>DSPM2!D11</f>
        <v>20</v>
      </c>
      <c r="D11" s="4">
        <v>18</v>
      </c>
      <c r="E11" s="9">
        <f t="shared" si="0"/>
        <v>90</v>
      </c>
    </row>
    <row r="12" spans="1:13" x14ac:dyDescent="0.2">
      <c r="A12" s="10" t="s">
        <v>16</v>
      </c>
      <c r="B12" s="3" t="s">
        <v>29</v>
      </c>
      <c r="C12" s="4">
        <f>DSPM2!D12</f>
        <v>1</v>
      </c>
      <c r="D12" s="4">
        <v>1</v>
      </c>
      <c r="E12" s="9">
        <f t="shared" si="0"/>
        <v>100</v>
      </c>
    </row>
    <row r="13" spans="1:13" x14ac:dyDescent="0.2">
      <c r="A13" s="10" t="s">
        <v>17</v>
      </c>
      <c r="B13" s="3" t="s">
        <v>30</v>
      </c>
      <c r="C13" s="4">
        <f>DSPM2!D13</f>
        <v>1</v>
      </c>
      <c r="D13" s="4">
        <v>0</v>
      </c>
      <c r="E13" s="12">
        <f t="shared" si="0"/>
        <v>0</v>
      </c>
    </row>
    <row r="14" spans="1:13" x14ac:dyDescent="0.2">
      <c r="A14" s="10" t="s">
        <v>18</v>
      </c>
      <c r="B14" s="3" t="s">
        <v>31</v>
      </c>
      <c r="C14" s="4">
        <f>DSPM2!D14</f>
        <v>7</v>
      </c>
      <c r="D14" s="4">
        <v>0</v>
      </c>
      <c r="E14" s="12">
        <f t="shared" si="0"/>
        <v>0</v>
      </c>
    </row>
    <row r="15" spans="1:13" x14ac:dyDescent="0.2">
      <c r="A15" s="10" t="s">
        <v>19</v>
      </c>
      <c r="B15" s="3" t="s">
        <v>32</v>
      </c>
      <c r="C15" s="4">
        <f>DSPM2!D15</f>
        <v>5</v>
      </c>
      <c r="D15" s="4">
        <v>1</v>
      </c>
      <c r="E15" s="12">
        <f t="shared" si="0"/>
        <v>20</v>
      </c>
      <c r="G15" s="55" t="s">
        <v>74</v>
      </c>
      <c r="H15" s="56"/>
      <c r="I15" s="57"/>
    </row>
    <row r="16" spans="1:13" x14ac:dyDescent="0.2">
      <c r="A16" s="10" t="s">
        <v>20</v>
      </c>
      <c r="B16" s="3" t="s">
        <v>33</v>
      </c>
      <c r="C16" s="4">
        <f>DSPM2!D16</f>
        <v>0</v>
      </c>
      <c r="D16" s="4">
        <v>0</v>
      </c>
      <c r="E16" s="12" t="e">
        <f t="shared" si="0"/>
        <v>#DIV/0!</v>
      </c>
      <c r="G16" s="30" t="s">
        <v>1</v>
      </c>
      <c r="H16" s="17">
        <f>C20</f>
        <v>97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f>DSPM2!D17</f>
        <v>0</v>
      </c>
      <c r="D17" s="4">
        <v>0</v>
      </c>
      <c r="E17" s="12" t="e">
        <f t="shared" si="0"/>
        <v>#DIV/0!</v>
      </c>
      <c r="G17" s="30" t="s">
        <v>2</v>
      </c>
      <c r="H17" s="17">
        <f>D20</f>
        <v>49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f>DSPM2!D18</f>
        <v>12</v>
      </c>
      <c r="D18" s="4">
        <v>8</v>
      </c>
      <c r="E18" s="9">
        <f t="shared" si="0"/>
        <v>66.666666666666671</v>
      </c>
      <c r="G18" s="30" t="s">
        <v>3</v>
      </c>
      <c r="H18" s="36">
        <f>E20</f>
        <v>50.515463917525771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f>DSPM2!D19</f>
        <v>13</v>
      </c>
      <c r="D19" s="4">
        <v>2</v>
      </c>
      <c r="E19" s="12">
        <f t="shared" si="0"/>
        <v>15.384615384615385</v>
      </c>
      <c r="G19" s="30" t="s">
        <v>45</v>
      </c>
      <c r="H19" s="31" t="s">
        <v>43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97</v>
      </c>
      <c r="D20" s="8">
        <f>SUM(D4:D19)</f>
        <v>49</v>
      </c>
      <c r="E20" s="9">
        <f t="shared" si="0"/>
        <v>50.515463917525771</v>
      </c>
      <c r="G20" s="30" t="s">
        <v>38</v>
      </c>
      <c r="H20" s="59" t="s">
        <v>39</v>
      </c>
      <c r="I20" s="60"/>
    </row>
    <row r="35" spans="1:2" x14ac:dyDescent="0.2">
      <c r="A35"/>
    </row>
    <row r="36" spans="1:2" x14ac:dyDescent="0.2">
      <c r="A36" s="54"/>
      <c r="B36" s="54"/>
    </row>
    <row r="46" spans="1:2" x14ac:dyDescent="0.2">
      <c r="A46" s="62" t="s">
        <v>48</v>
      </c>
      <c r="B46" s="62"/>
    </row>
    <row r="47" spans="1:2" x14ac:dyDescent="0.2">
      <c r="A47" s="45" t="s">
        <v>83</v>
      </c>
      <c r="B47" s="45"/>
    </row>
  </sheetData>
  <mergeCells count="9">
    <mergeCell ref="J1:K1"/>
    <mergeCell ref="J8:K8"/>
    <mergeCell ref="A20:B20"/>
    <mergeCell ref="A47:B47"/>
    <mergeCell ref="A36:B36"/>
    <mergeCell ref="A46:B46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I3" sqref="I3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51" t="s">
        <v>97</v>
      </c>
      <c r="K1" s="5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127</v>
      </c>
      <c r="K3" s="27">
        <v>1</v>
      </c>
    </row>
    <row r="4" spans="1:19" x14ac:dyDescent="0.2">
      <c r="A4" s="10" t="s">
        <v>8</v>
      </c>
      <c r="B4" s="3" t="s">
        <v>4</v>
      </c>
      <c r="C4" s="4"/>
      <c r="D4" s="4"/>
      <c r="E4" s="11" t="e">
        <f>D4*100/C4</f>
        <v>#DIV/0!</v>
      </c>
      <c r="J4" s="27" t="s">
        <v>128</v>
      </c>
      <c r="K4" s="27">
        <v>2</v>
      </c>
    </row>
    <row r="5" spans="1:19" x14ac:dyDescent="0.2">
      <c r="A5" s="10" t="s">
        <v>9</v>
      </c>
      <c r="B5" s="3" t="s">
        <v>5</v>
      </c>
      <c r="C5" s="4"/>
      <c r="D5" s="4"/>
      <c r="E5" s="11" t="e">
        <f t="shared" ref="E5:E20" si="0">D5*100/C5</f>
        <v>#DIV/0!</v>
      </c>
      <c r="J5" s="27" t="s">
        <v>129</v>
      </c>
      <c r="K5" s="27">
        <v>3</v>
      </c>
    </row>
    <row r="6" spans="1:19" x14ac:dyDescent="0.2">
      <c r="A6" s="10" t="s">
        <v>10</v>
      </c>
      <c r="B6" s="3" t="s">
        <v>6</v>
      </c>
      <c r="C6" s="4"/>
      <c r="D6" s="5"/>
      <c r="E6" s="11" t="e">
        <f t="shared" si="0"/>
        <v>#DIV/0!</v>
      </c>
      <c r="J6" s="27" t="s">
        <v>130</v>
      </c>
      <c r="K6" s="27">
        <v>4</v>
      </c>
    </row>
    <row r="7" spans="1:19" x14ac:dyDescent="0.2">
      <c r="A7" s="10" t="s">
        <v>11</v>
      </c>
      <c r="B7" s="3" t="s">
        <v>24</v>
      </c>
      <c r="C7" s="4"/>
      <c r="D7" s="5"/>
      <c r="E7" s="11" t="e">
        <f t="shared" si="0"/>
        <v>#DIV/0!</v>
      </c>
      <c r="J7" s="27" t="s">
        <v>131</v>
      </c>
      <c r="K7" s="27">
        <v>5</v>
      </c>
    </row>
    <row r="8" spans="1:19" ht="15" x14ac:dyDescent="0.2">
      <c r="A8" s="10" t="s">
        <v>12</v>
      </c>
      <c r="B8" s="3" t="s">
        <v>25</v>
      </c>
      <c r="C8" s="4"/>
      <c r="D8" s="4"/>
      <c r="E8" s="11" t="e">
        <f t="shared" si="0"/>
        <v>#DIV/0!</v>
      </c>
      <c r="J8" s="53" t="s">
        <v>96</v>
      </c>
      <c r="K8" s="53"/>
      <c r="L8" s="42">
        <v>22</v>
      </c>
    </row>
    <row r="9" spans="1:19" x14ac:dyDescent="0.2">
      <c r="A9" s="10" t="s">
        <v>13</v>
      </c>
      <c r="B9" s="3" t="s">
        <v>26</v>
      </c>
      <c r="C9" s="4"/>
      <c r="D9" s="4"/>
      <c r="E9" s="11" t="e">
        <f t="shared" si="0"/>
        <v>#DIV/0!</v>
      </c>
    </row>
    <row r="10" spans="1:19" x14ac:dyDescent="0.2">
      <c r="A10" s="10" t="s">
        <v>14</v>
      </c>
      <c r="B10" s="3" t="s">
        <v>27</v>
      </c>
      <c r="C10" s="4"/>
      <c r="D10" s="4"/>
      <c r="E10" s="11" t="e">
        <f t="shared" si="0"/>
        <v>#DIV/0!</v>
      </c>
    </row>
    <row r="11" spans="1:19" x14ac:dyDescent="0.2">
      <c r="A11" s="10" t="s">
        <v>15</v>
      </c>
      <c r="B11" s="3" t="s">
        <v>28</v>
      </c>
      <c r="C11" s="4"/>
      <c r="D11" s="4"/>
      <c r="E11" s="11" t="e">
        <f t="shared" si="0"/>
        <v>#DIV/0!</v>
      </c>
    </row>
    <row r="12" spans="1:19" x14ac:dyDescent="0.2">
      <c r="A12" s="10" t="s">
        <v>16</v>
      </c>
      <c r="B12" s="3" t="s">
        <v>29</v>
      </c>
      <c r="C12" s="4"/>
      <c r="D12" s="4"/>
      <c r="E12" s="11" t="e">
        <f t="shared" si="0"/>
        <v>#DIV/0!</v>
      </c>
    </row>
    <row r="13" spans="1:19" x14ac:dyDescent="0.2">
      <c r="A13" s="10" t="s">
        <v>17</v>
      </c>
      <c r="B13" s="3" t="s">
        <v>30</v>
      </c>
      <c r="C13" s="4"/>
      <c r="D13" s="4"/>
      <c r="E13" s="11" t="e">
        <f t="shared" si="0"/>
        <v>#DIV/0!</v>
      </c>
    </row>
    <row r="14" spans="1:19" x14ac:dyDescent="0.2">
      <c r="A14" s="10" t="s">
        <v>18</v>
      </c>
      <c r="B14" s="3" t="s">
        <v>31</v>
      </c>
      <c r="C14" s="4"/>
      <c r="D14" s="4"/>
      <c r="E14" s="11" t="e">
        <f t="shared" si="0"/>
        <v>#DIV/0!</v>
      </c>
    </row>
    <row r="15" spans="1:19" x14ac:dyDescent="0.2">
      <c r="A15" s="10" t="s">
        <v>19</v>
      </c>
      <c r="B15" s="3" t="s">
        <v>32</v>
      </c>
      <c r="C15" s="4"/>
      <c r="D15" s="4"/>
      <c r="E15" s="11" t="e">
        <f t="shared" si="0"/>
        <v>#DIV/0!</v>
      </c>
      <c r="G15" s="55" t="s">
        <v>74</v>
      </c>
      <c r="H15" s="56"/>
      <c r="I15" s="57"/>
    </row>
    <row r="16" spans="1:19" x14ac:dyDescent="0.2">
      <c r="A16" s="10" t="s">
        <v>20</v>
      </c>
      <c r="B16" s="3" t="s">
        <v>33</v>
      </c>
      <c r="C16" s="4"/>
      <c r="D16" s="4"/>
      <c r="E16" s="11" t="e">
        <f t="shared" si="0"/>
        <v>#DIV/0!</v>
      </c>
      <c r="G16" s="30" t="s">
        <v>1</v>
      </c>
      <c r="H16" s="17">
        <f>C20</f>
        <v>33</v>
      </c>
      <c r="I16" s="15" t="s">
        <v>40</v>
      </c>
    </row>
    <row r="17" spans="1:9" x14ac:dyDescent="0.2">
      <c r="A17" s="10" t="s">
        <v>21</v>
      </c>
      <c r="B17" s="3" t="s">
        <v>34</v>
      </c>
      <c r="C17" s="4"/>
      <c r="D17" s="4"/>
      <c r="E17" s="11" t="e">
        <f t="shared" si="0"/>
        <v>#DIV/0!</v>
      </c>
      <c r="G17" s="30" t="s">
        <v>2</v>
      </c>
      <c r="H17" s="17">
        <f>D20</f>
        <v>7</v>
      </c>
      <c r="I17" s="15" t="s">
        <v>40</v>
      </c>
    </row>
    <row r="18" spans="1:9" x14ac:dyDescent="0.2">
      <c r="A18" s="10" t="s">
        <v>22</v>
      </c>
      <c r="B18" s="3" t="s">
        <v>35</v>
      </c>
      <c r="C18" s="4"/>
      <c r="D18" s="4"/>
      <c r="E18" s="11" t="e">
        <f t="shared" si="0"/>
        <v>#DIV/0!</v>
      </c>
      <c r="G18" s="30" t="s">
        <v>3</v>
      </c>
      <c r="H18" s="36">
        <f>E20</f>
        <v>21.212121212121211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33</v>
      </c>
      <c r="D19" s="4">
        <v>7</v>
      </c>
      <c r="E19" s="12">
        <f t="shared" si="0"/>
        <v>21.212121212121211</v>
      </c>
      <c r="G19" s="30" t="s">
        <v>45</v>
      </c>
      <c r="H19" s="31" t="s">
        <v>79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33</v>
      </c>
      <c r="D20" s="8">
        <f>SUM(D4:D19)</f>
        <v>7</v>
      </c>
      <c r="E20" s="12">
        <f t="shared" si="0"/>
        <v>21.212121212121211</v>
      </c>
      <c r="G20" s="30" t="s">
        <v>38</v>
      </c>
      <c r="H20" s="65" t="s">
        <v>39</v>
      </c>
      <c r="I20" s="66"/>
    </row>
    <row r="35" spans="1:2" x14ac:dyDescent="0.2">
      <c r="A35"/>
    </row>
    <row r="36" spans="1:2" x14ac:dyDescent="0.2">
      <c r="A36" s="54"/>
      <c r="B36" s="54"/>
    </row>
    <row r="46" spans="1:2" x14ac:dyDescent="0.2">
      <c r="A46" s="64" t="s">
        <v>48</v>
      </c>
      <c r="B46" s="64"/>
    </row>
    <row r="47" spans="1:2" x14ac:dyDescent="0.2">
      <c r="A47" s="45" t="s">
        <v>83</v>
      </c>
      <c r="B47" s="45"/>
    </row>
  </sheetData>
  <mergeCells count="9">
    <mergeCell ref="A46:B46"/>
    <mergeCell ref="A47:B47"/>
    <mergeCell ref="A36:B36"/>
    <mergeCell ref="H20:I20"/>
    <mergeCell ref="J1:K1"/>
    <mergeCell ref="J8:K8"/>
    <mergeCell ref="A1:I2"/>
    <mergeCell ref="G15:I15"/>
    <mergeCell ref="A20:B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M1" sqref="M1"/>
    </sheetView>
  </sheetViews>
  <sheetFormatPr defaultRowHeight="14.25" x14ac:dyDescent="0.2"/>
  <sheetData>
    <row r="1" spans="1:13" x14ac:dyDescent="0.2">
      <c r="A1" t="s">
        <v>126</v>
      </c>
      <c r="M1" s="35" t="s">
        <v>77</v>
      </c>
    </row>
    <row r="47" spans="1:2" x14ac:dyDescent="0.2">
      <c r="A47" s="45" t="s">
        <v>83</v>
      </c>
      <c r="B47" s="45"/>
    </row>
  </sheetData>
  <mergeCells count="1">
    <mergeCell ref="A47:B47"/>
  </mergeCells>
  <hyperlinks>
    <hyperlink ref="M1" location="'QOF 62'!A1" display="Bac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zoomScaleNormal="100" workbookViewId="0">
      <selection activeCell="J1" sqref="J1:L9"/>
    </sheetView>
  </sheetViews>
  <sheetFormatPr defaultRowHeight="14.25" x14ac:dyDescent="0.2"/>
  <cols>
    <col min="1" max="1" width="8.5" customWidth="1"/>
    <col min="2" max="2" width="18.125" bestFit="1" customWidth="1"/>
  </cols>
  <sheetData>
    <row r="1" spans="1:19" ht="15" customHeight="1" x14ac:dyDescent="0.2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1" t="s">
        <v>97</v>
      </c>
      <c r="K1" s="52"/>
      <c r="L1" s="40"/>
      <c r="M1" s="29"/>
      <c r="N1" s="29"/>
      <c r="O1" s="29"/>
      <c r="P1" s="29"/>
      <c r="Q1" s="29"/>
      <c r="R1" s="29"/>
      <c r="S1" s="29"/>
    </row>
    <row r="2" spans="1:19" ht="14.2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41" t="s">
        <v>3</v>
      </c>
      <c r="K2" s="41" t="s">
        <v>70</v>
      </c>
      <c r="L2" s="29"/>
      <c r="M2" s="29"/>
      <c r="N2" s="29"/>
      <c r="O2" s="29"/>
      <c r="P2" s="29"/>
      <c r="Q2" s="29"/>
      <c r="R2" s="29"/>
      <c r="S2" s="29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95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1941</v>
      </c>
      <c r="D4" s="4">
        <v>1811</v>
      </c>
      <c r="E4" s="9">
        <f>D4*100/C4</f>
        <v>93.302421432251421</v>
      </c>
      <c r="J4" s="27" t="s">
        <v>90</v>
      </c>
      <c r="K4" s="27">
        <v>1</v>
      </c>
    </row>
    <row r="5" spans="1:19" x14ac:dyDescent="0.2">
      <c r="A5" s="10" t="s">
        <v>9</v>
      </c>
      <c r="B5" s="3" t="s">
        <v>5</v>
      </c>
      <c r="C5" s="4">
        <v>2089</v>
      </c>
      <c r="D5" s="4">
        <v>1470</v>
      </c>
      <c r="E5" s="12">
        <f t="shared" ref="E5:E20" si="0">D5*100/C5</f>
        <v>70.368597415031118</v>
      </c>
      <c r="J5" s="27" t="s">
        <v>91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1952</v>
      </c>
      <c r="D6" s="4">
        <v>1180</v>
      </c>
      <c r="E6" s="12">
        <f t="shared" si="0"/>
        <v>60.450819672131146</v>
      </c>
      <c r="J6" s="27" t="s">
        <v>92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1955</v>
      </c>
      <c r="D7" s="4">
        <v>1184</v>
      </c>
      <c r="E7" s="12">
        <f t="shared" si="0"/>
        <v>60.562659846547312</v>
      </c>
      <c r="J7" s="27" t="s">
        <v>93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2057</v>
      </c>
      <c r="D8" s="4">
        <v>1845</v>
      </c>
      <c r="E8" s="12">
        <f t="shared" si="0"/>
        <v>89.693728731161883</v>
      </c>
      <c r="J8" s="27" t="s">
        <v>94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3913</v>
      </c>
      <c r="D9" s="4">
        <v>3563</v>
      </c>
      <c r="E9" s="9">
        <f t="shared" si="0"/>
        <v>91.055456171735244</v>
      </c>
      <c r="J9" s="53" t="s">
        <v>96</v>
      </c>
      <c r="K9" s="53"/>
      <c r="L9" s="42">
        <v>55</v>
      </c>
    </row>
    <row r="10" spans="1:19" x14ac:dyDescent="0.2">
      <c r="A10" s="10" t="s">
        <v>14</v>
      </c>
      <c r="B10" s="3" t="s">
        <v>27</v>
      </c>
      <c r="C10" s="4">
        <v>2326</v>
      </c>
      <c r="D10" s="4">
        <v>2080</v>
      </c>
      <c r="E10" s="12">
        <f t="shared" si="0"/>
        <v>89.423903697334481</v>
      </c>
    </row>
    <row r="11" spans="1:19" x14ac:dyDescent="0.2">
      <c r="A11" s="10" t="s">
        <v>15</v>
      </c>
      <c r="B11" s="3" t="s">
        <v>28</v>
      </c>
      <c r="C11" s="4">
        <v>3816</v>
      </c>
      <c r="D11" s="4">
        <v>3427</v>
      </c>
      <c r="E11" s="12">
        <f t="shared" si="0"/>
        <v>89.806079664570234</v>
      </c>
    </row>
    <row r="12" spans="1:19" x14ac:dyDescent="0.2">
      <c r="A12" s="10" t="s">
        <v>16</v>
      </c>
      <c r="B12" s="3" t="s">
        <v>29</v>
      </c>
      <c r="C12" s="4">
        <v>2266</v>
      </c>
      <c r="D12" s="4">
        <v>822</v>
      </c>
      <c r="E12" s="12">
        <f t="shared" si="0"/>
        <v>36.275375110326564</v>
      </c>
    </row>
    <row r="13" spans="1:19" x14ac:dyDescent="0.2">
      <c r="A13" s="10" t="s">
        <v>17</v>
      </c>
      <c r="B13" s="3" t="s">
        <v>30</v>
      </c>
      <c r="C13" s="4">
        <v>1767</v>
      </c>
      <c r="D13" s="4">
        <v>1641</v>
      </c>
      <c r="E13" s="9">
        <f t="shared" si="0"/>
        <v>92.869269949066208</v>
      </c>
    </row>
    <row r="14" spans="1:19" x14ac:dyDescent="0.2">
      <c r="A14" s="10" t="s">
        <v>18</v>
      </c>
      <c r="B14" s="3" t="s">
        <v>31</v>
      </c>
      <c r="C14" s="4">
        <v>2080</v>
      </c>
      <c r="D14" s="4">
        <v>1965</v>
      </c>
      <c r="E14" s="9">
        <f t="shared" si="0"/>
        <v>94.47115384615384</v>
      </c>
    </row>
    <row r="15" spans="1:19" x14ac:dyDescent="0.2">
      <c r="A15" s="10" t="s">
        <v>19</v>
      </c>
      <c r="B15" s="3" t="s">
        <v>32</v>
      </c>
      <c r="C15" s="4">
        <v>2257</v>
      </c>
      <c r="D15" s="4">
        <v>2005</v>
      </c>
      <c r="E15" s="12">
        <f t="shared" si="0"/>
        <v>88.834736375719984</v>
      </c>
      <c r="G15" s="55" t="s">
        <v>74</v>
      </c>
      <c r="H15" s="56"/>
      <c r="I15" s="57"/>
    </row>
    <row r="16" spans="1:19" x14ac:dyDescent="0.2">
      <c r="A16" s="10" t="s">
        <v>20</v>
      </c>
      <c r="B16" s="3" t="s">
        <v>33</v>
      </c>
      <c r="C16" s="4">
        <v>4230</v>
      </c>
      <c r="D16" s="4">
        <v>120</v>
      </c>
      <c r="E16" s="12">
        <f t="shared" si="0"/>
        <v>2.8368794326241136</v>
      </c>
      <c r="G16" s="30" t="s">
        <v>1</v>
      </c>
      <c r="H16" s="17">
        <f>C20</f>
        <v>47988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5638</v>
      </c>
      <c r="D17" s="4">
        <v>2796</v>
      </c>
      <c r="E17" s="12">
        <f t="shared" si="0"/>
        <v>49.592053919829723</v>
      </c>
      <c r="G17" s="30" t="s">
        <v>2</v>
      </c>
      <c r="H17" s="17">
        <f>D20</f>
        <v>30806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1865</v>
      </c>
      <c r="D18" s="4">
        <v>1711</v>
      </c>
      <c r="E18" s="9">
        <f t="shared" si="0"/>
        <v>91.742627345844511</v>
      </c>
      <c r="G18" s="30" t="s">
        <v>3</v>
      </c>
      <c r="H18" s="36">
        <f>E20</f>
        <v>64.195215470534293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7836</v>
      </c>
      <c r="D19" s="4">
        <v>3186</v>
      </c>
      <c r="E19" s="12">
        <f t="shared" si="0"/>
        <v>40.658499234303214</v>
      </c>
      <c r="G19" s="30" t="s">
        <v>45</v>
      </c>
      <c r="H19" s="31" t="s">
        <v>82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47988</v>
      </c>
      <c r="D20" s="8">
        <f>SUM(D4:D19)</f>
        <v>30806</v>
      </c>
      <c r="E20" s="12">
        <f t="shared" si="0"/>
        <v>64.195215470534293</v>
      </c>
      <c r="G20" s="30" t="s">
        <v>38</v>
      </c>
      <c r="H20" s="59" t="s">
        <v>39</v>
      </c>
      <c r="I20" s="60"/>
    </row>
    <row r="30" spans="1:9" x14ac:dyDescent="0.2">
      <c r="B30" s="54"/>
      <c r="C30" s="54"/>
    </row>
    <row r="32" spans="1:9" x14ac:dyDescent="0.2">
      <c r="B32" s="54"/>
      <c r="C32" s="54"/>
    </row>
    <row r="46" spans="1:2" x14ac:dyDescent="0.2">
      <c r="A46" s="62" t="s">
        <v>48</v>
      </c>
      <c r="B46" s="62"/>
    </row>
    <row r="47" spans="1:2" x14ac:dyDescent="0.2">
      <c r="A47" s="45" t="s">
        <v>83</v>
      </c>
      <c r="B47" s="45"/>
    </row>
  </sheetData>
  <mergeCells count="10">
    <mergeCell ref="J1:K1"/>
    <mergeCell ref="J9:K9"/>
    <mergeCell ref="A47:B47"/>
    <mergeCell ref="B30:C30"/>
    <mergeCell ref="B32:C32"/>
    <mergeCell ref="G15:I15"/>
    <mergeCell ref="A1:I2"/>
    <mergeCell ref="H20:I20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J1" sqref="J1:L9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5" customHeight="1" x14ac:dyDescent="0.2">
      <c r="A1" s="63" t="s">
        <v>84</v>
      </c>
      <c r="B1" s="63"/>
      <c r="C1" s="63"/>
      <c r="D1" s="63"/>
      <c r="E1" s="63"/>
      <c r="F1" s="63"/>
      <c r="G1" s="63"/>
      <c r="H1" s="63"/>
      <c r="I1" s="63"/>
      <c r="J1" s="51" t="s">
        <v>97</v>
      </c>
      <c r="K1" s="5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98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1918</v>
      </c>
      <c r="D4" s="4">
        <v>1780</v>
      </c>
      <c r="E4" s="9">
        <f>D4*100/C4</f>
        <v>92.805005213764332</v>
      </c>
      <c r="J4" s="27" t="s">
        <v>99</v>
      </c>
      <c r="K4" s="27">
        <v>1</v>
      </c>
    </row>
    <row r="5" spans="1:19" x14ac:dyDescent="0.2">
      <c r="A5" s="10" t="s">
        <v>9</v>
      </c>
      <c r="B5" s="3" t="s">
        <v>5</v>
      </c>
      <c r="C5" s="4">
        <v>1965</v>
      </c>
      <c r="D5" s="4">
        <v>1440</v>
      </c>
      <c r="E5" s="12">
        <f t="shared" ref="E5:E20" si="0">D5*100/C5</f>
        <v>73.282442748091597</v>
      </c>
      <c r="J5" s="27" t="s">
        <v>100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1732</v>
      </c>
      <c r="D6" s="4">
        <v>1122</v>
      </c>
      <c r="E6" s="12">
        <f t="shared" si="0"/>
        <v>64.780600461893769</v>
      </c>
      <c r="J6" s="27" t="s">
        <v>101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1748</v>
      </c>
      <c r="D7" s="4">
        <v>1111</v>
      </c>
      <c r="E7" s="12">
        <f t="shared" si="0"/>
        <v>63.558352402745996</v>
      </c>
      <c r="J7" s="27" t="s">
        <v>102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1867</v>
      </c>
      <c r="D8" s="4">
        <v>1742</v>
      </c>
      <c r="E8" s="9">
        <f t="shared" si="0"/>
        <v>93.304767005891804</v>
      </c>
      <c r="J8" s="27" t="s">
        <v>103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3659</v>
      </c>
      <c r="D9" s="4">
        <v>3480</v>
      </c>
      <c r="E9" s="9">
        <f t="shared" si="0"/>
        <v>95.107952992620937</v>
      </c>
      <c r="J9" s="53" t="s">
        <v>96</v>
      </c>
      <c r="K9" s="53"/>
      <c r="L9" s="42">
        <v>57</v>
      </c>
    </row>
    <row r="10" spans="1:19" x14ac:dyDescent="0.2">
      <c r="A10" s="10" t="s">
        <v>14</v>
      </c>
      <c r="B10" s="3" t="s">
        <v>27</v>
      </c>
      <c r="C10" s="4">
        <v>2190</v>
      </c>
      <c r="D10" s="4">
        <v>2023</v>
      </c>
      <c r="E10" s="9">
        <f t="shared" si="0"/>
        <v>92.374429223744286</v>
      </c>
    </row>
    <row r="11" spans="1:19" x14ac:dyDescent="0.2">
      <c r="A11" s="10" t="s">
        <v>15</v>
      </c>
      <c r="B11" s="3" t="s">
        <v>28</v>
      </c>
      <c r="C11" s="4">
        <v>3556</v>
      </c>
      <c r="D11" s="4">
        <v>3068</v>
      </c>
      <c r="E11" s="12">
        <f t="shared" si="0"/>
        <v>86.276715410573672</v>
      </c>
    </row>
    <row r="12" spans="1:19" x14ac:dyDescent="0.2">
      <c r="A12" s="10" t="s">
        <v>16</v>
      </c>
      <c r="B12" s="3" t="s">
        <v>29</v>
      </c>
      <c r="C12" s="4">
        <v>2091</v>
      </c>
      <c r="D12" s="4">
        <v>783</v>
      </c>
      <c r="E12" s="12">
        <f t="shared" si="0"/>
        <v>37.446197991391678</v>
      </c>
    </row>
    <row r="13" spans="1:19" x14ac:dyDescent="0.2">
      <c r="A13" s="10" t="s">
        <v>17</v>
      </c>
      <c r="B13" s="3" t="s">
        <v>30</v>
      </c>
      <c r="C13" s="4">
        <v>1650</v>
      </c>
      <c r="D13" s="4">
        <v>1602</v>
      </c>
      <c r="E13" s="9">
        <f t="shared" si="0"/>
        <v>97.090909090909093</v>
      </c>
    </row>
    <row r="14" spans="1:19" x14ac:dyDescent="0.2">
      <c r="A14" s="10" t="s">
        <v>18</v>
      </c>
      <c r="B14" s="3" t="s">
        <v>31</v>
      </c>
      <c r="C14" s="4">
        <v>1999</v>
      </c>
      <c r="D14" s="4">
        <v>1807</v>
      </c>
      <c r="E14" s="9">
        <f t="shared" si="0"/>
        <v>90.395197598799399</v>
      </c>
    </row>
    <row r="15" spans="1:19" x14ac:dyDescent="0.2">
      <c r="A15" s="10" t="s">
        <v>19</v>
      </c>
      <c r="B15" s="3" t="s">
        <v>32</v>
      </c>
      <c r="C15" s="4">
        <v>2103</v>
      </c>
      <c r="D15" s="4">
        <v>1847</v>
      </c>
      <c r="E15" s="12">
        <f t="shared" si="0"/>
        <v>87.82691393247741</v>
      </c>
      <c r="G15" s="55" t="s">
        <v>74</v>
      </c>
      <c r="H15" s="56"/>
      <c r="I15" s="57"/>
    </row>
    <row r="16" spans="1:19" x14ac:dyDescent="0.2">
      <c r="A16" s="10" t="s">
        <v>20</v>
      </c>
      <c r="B16" s="3" t="s">
        <v>33</v>
      </c>
      <c r="C16" s="4">
        <v>4054</v>
      </c>
      <c r="D16" s="4">
        <v>119</v>
      </c>
      <c r="E16" s="12">
        <f t="shared" si="0"/>
        <v>2.935372471632955</v>
      </c>
      <c r="G16" s="30" t="s">
        <v>1</v>
      </c>
      <c r="H16" s="17">
        <f>C20</f>
        <v>45018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5406</v>
      </c>
      <c r="D17" s="4">
        <v>2508</v>
      </c>
      <c r="E17" s="12">
        <f t="shared" si="0"/>
        <v>46.392896781354054</v>
      </c>
      <c r="G17" s="30" t="s">
        <v>2</v>
      </c>
      <c r="H17" s="17">
        <f>D20</f>
        <v>29059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1822</v>
      </c>
      <c r="D18" s="4">
        <v>1646</v>
      </c>
      <c r="E18" s="9">
        <f t="shared" si="0"/>
        <v>90.340285400658615</v>
      </c>
      <c r="G18" s="30" t="s">
        <v>3</v>
      </c>
      <c r="H18" s="36">
        <f>E20</f>
        <v>64.549735661291038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7258</v>
      </c>
      <c r="D19" s="4">
        <v>2981</v>
      </c>
      <c r="E19" s="12">
        <f t="shared" si="0"/>
        <v>41.071920639294575</v>
      </c>
      <c r="G19" s="30" t="s">
        <v>45</v>
      </c>
      <c r="H19" s="31" t="s">
        <v>82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45018</v>
      </c>
      <c r="D20" s="8">
        <f>SUM(D4:D19)</f>
        <v>29059</v>
      </c>
      <c r="E20" s="12">
        <f t="shared" si="0"/>
        <v>64.549735661291038</v>
      </c>
      <c r="G20" s="30" t="s">
        <v>38</v>
      </c>
      <c r="H20" s="59" t="s">
        <v>39</v>
      </c>
      <c r="I20" s="60"/>
    </row>
    <row r="35" spans="1:2" x14ac:dyDescent="0.2">
      <c r="A35"/>
    </row>
    <row r="46" spans="1:2" x14ac:dyDescent="0.2">
      <c r="A46" s="62" t="s">
        <v>48</v>
      </c>
      <c r="B46" s="62"/>
    </row>
    <row r="47" spans="1:2" x14ac:dyDescent="0.2">
      <c r="A47" s="45" t="s">
        <v>83</v>
      </c>
      <c r="B47" s="45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J1" sqref="J1:L9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51" t="s">
        <v>97</v>
      </c>
      <c r="K1" s="5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104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12</v>
      </c>
      <c r="D4" s="4">
        <v>9</v>
      </c>
      <c r="E4" s="9">
        <f>D4*100/C4</f>
        <v>75</v>
      </c>
      <c r="J4" s="27" t="s">
        <v>105</v>
      </c>
      <c r="K4" s="27">
        <v>1</v>
      </c>
    </row>
    <row r="5" spans="1:19" x14ac:dyDescent="0.2">
      <c r="A5" s="10" t="s">
        <v>9</v>
      </c>
      <c r="B5" s="3" t="s">
        <v>5</v>
      </c>
      <c r="C5" s="4">
        <v>7</v>
      </c>
      <c r="D5" s="4">
        <v>5</v>
      </c>
      <c r="E5" s="9">
        <f t="shared" ref="E5:E20" si="0">D5*100/C5</f>
        <v>71.428571428571431</v>
      </c>
      <c r="J5" s="27" t="s">
        <v>90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4</v>
      </c>
      <c r="D6" s="5">
        <v>1</v>
      </c>
      <c r="E6" s="12">
        <f t="shared" si="0"/>
        <v>25</v>
      </c>
      <c r="J6" s="27" t="s">
        <v>91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2</v>
      </c>
      <c r="D7" s="5">
        <v>1</v>
      </c>
      <c r="E7" s="12">
        <f t="shared" si="0"/>
        <v>50</v>
      </c>
      <c r="J7" s="27" t="s">
        <v>92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4</v>
      </c>
      <c r="D8" s="4">
        <v>2</v>
      </c>
      <c r="E8" s="12">
        <f t="shared" si="0"/>
        <v>50</v>
      </c>
      <c r="J8" s="27" t="s">
        <v>106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10</v>
      </c>
      <c r="D9" s="4">
        <v>8</v>
      </c>
      <c r="E9" s="9">
        <f t="shared" si="0"/>
        <v>80</v>
      </c>
      <c r="J9" s="53" t="s">
        <v>96</v>
      </c>
      <c r="K9" s="53"/>
      <c r="L9" s="42">
        <v>50</v>
      </c>
    </row>
    <row r="10" spans="1:19" x14ac:dyDescent="0.2">
      <c r="A10" s="10" t="s">
        <v>14</v>
      </c>
      <c r="B10" s="3" t="s">
        <v>27</v>
      </c>
      <c r="C10" s="4">
        <v>6</v>
      </c>
      <c r="D10" s="4">
        <v>5</v>
      </c>
      <c r="E10" s="9">
        <f t="shared" si="0"/>
        <v>83.333333333333329</v>
      </c>
    </row>
    <row r="11" spans="1:19" x14ac:dyDescent="0.2">
      <c r="A11" s="10" t="s">
        <v>15</v>
      </c>
      <c r="B11" s="3" t="s">
        <v>28</v>
      </c>
      <c r="C11" s="4">
        <v>9</v>
      </c>
      <c r="D11" s="4">
        <v>7</v>
      </c>
      <c r="E11" s="9">
        <f t="shared" si="0"/>
        <v>77.777777777777771</v>
      </c>
    </row>
    <row r="12" spans="1:19" x14ac:dyDescent="0.2">
      <c r="A12" s="10" t="s">
        <v>16</v>
      </c>
      <c r="B12" s="3" t="s">
        <v>29</v>
      </c>
      <c r="C12" s="4">
        <v>4</v>
      </c>
      <c r="D12" s="4">
        <v>2</v>
      </c>
      <c r="E12" s="12">
        <f t="shared" si="0"/>
        <v>50</v>
      </c>
    </row>
    <row r="13" spans="1:19" x14ac:dyDescent="0.2">
      <c r="A13" s="10" t="s">
        <v>17</v>
      </c>
      <c r="B13" s="3" t="s">
        <v>30</v>
      </c>
      <c r="C13" s="4">
        <v>2</v>
      </c>
      <c r="D13" s="4">
        <v>1</v>
      </c>
      <c r="E13" s="12">
        <f t="shared" si="0"/>
        <v>50</v>
      </c>
    </row>
    <row r="14" spans="1:19" x14ac:dyDescent="0.2">
      <c r="A14" s="10" t="s">
        <v>18</v>
      </c>
      <c r="B14" s="3" t="s">
        <v>31</v>
      </c>
      <c r="C14" s="4">
        <v>4</v>
      </c>
      <c r="D14" s="4">
        <v>1</v>
      </c>
      <c r="E14" s="12">
        <f t="shared" si="0"/>
        <v>25</v>
      </c>
    </row>
    <row r="15" spans="1:19" x14ac:dyDescent="0.2">
      <c r="A15" s="10" t="s">
        <v>19</v>
      </c>
      <c r="B15" s="3" t="s">
        <v>32</v>
      </c>
      <c r="C15" s="4">
        <v>7</v>
      </c>
      <c r="D15" s="4">
        <v>5</v>
      </c>
      <c r="E15" s="9">
        <f t="shared" si="0"/>
        <v>71.428571428571431</v>
      </c>
      <c r="G15" s="55" t="s">
        <v>74</v>
      </c>
      <c r="H15" s="56"/>
      <c r="I15" s="57"/>
    </row>
    <row r="16" spans="1:19" x14ac:dyDescent="0.2">
      <c r="A16" s="10" t="s">
        <v>20</v>
      </c>
      <c r="B16" s="3" t="s">
        <v>33</v>
      </c>
      <c r="C16" s="4">
        <v>9</v>
      </c>
      <c r="D16" s="4">
        <v>2</v>
      </c>
      <c r="E16" s="12">
        <f t="shared" si="0"/>
        <v>22.222222222222221</v>
      </c>
      <c r="G16" s="30" t="s">
        <v>1</v>
      </c>
      <c r="H16" s="17">
        <f>C20</f>
        <v>104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7</v>
      </c>
      <c r="D17" s="4">
        <v>6</v>
      </c>
      <c r="E17" s="9">
        <f t="shared" si="0"/>
        <v>85.714285714285708</v>
      </c>
      <c r="G17" s="30" t="s">
        <v>2</v>
      </c>
      <c r="H17" s="17">
        <f>D20</f>
        <v>64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6</v>
      </c>
      <c r="D18" s="4">
        <v>3</v>
      </c>
      <c r="E18" s="12">
        <f t="shared" si="0"/>
        <v>50</v>
      </c>
      <c r="G18" s="30" t="s">
        <v>3</v>
      </c>
      <c r="H18" s="37">
        <f>E20</f>
        <v>61.53846153846154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11</v>
      </c>
      <c r="D19" s="4">
        <v>6</v>
      </c>
      <c r="E19" s="12">
        <f t="shared" si="0"/>
        <v>54.545454545454547</v>
      </c>
      <c r="G19" s="30" t="s">
        <v>45</v>
      </c>
      <c r="H19" s="31" t="s">
        <v>43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104</v>
      </c>
      <c r="D20" s="8">
        <f>SUM(D4:D19)</f>
        <v>64</v>
      </c>
      <c r="E20" s="9">
        <f t="shared" si="0"/>
        <v>61.53846153846154</v>
      </c>
      <c r="G20" s="30" t="s">
        <v>38</v>
      </c>
      <c r="H20" s="65" t="s">
        <v>42</v>
      </c>
      <c r="I20" s="66"/>
    </row>
    <row r="35" spans="1:2" x14ac:dyDescent="0.2">
      <c r="A35"/>
    </row>
    <row r="46" spans="1:2" x14ac:dyDescent="0.2">
      <c r="A46" s="64" t="s">
        <v>48</v>
      </c>
      <c r="B46" s="64"/>
    </row>
    <row r="47" spans="1:2" x14ac:dyDescent="0.2">
      <c r="A47" s="45" t="s">
        <v>83</v>
      </c>
      <c r="B47" s="45"/>
    </row>
  </sheetData>
  <mergeCells count="8">
    <mergeCell ref="J1:K1"/>
    <mergeCell ref="J9:K9"/>
    <mergeCell ref="A20:B20"/>
    <mergeCell ref="A46:B46"/>
    <mergeCell ref="A47:B47"/>
    <mergeCell ref="G15:I15"/>
    <mergeCell ref="A1:I2"/>
    <mergeCell ref="H20:I20"/>
  </mergeCells>
  <hyperlinks>
    <hyperlink ref="I3" location="'QOF 62'!A1" display="Back"/>
    <hyperlink ref="A46:B46" r:id="rId1" display="ที่มา : HDC"/>
  </hyperlinks>
  <pageMargins left="0.25" right="0.25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workbookViewId="0">
      <selection activeCell="J1" sqref="J1:L9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51" t="s">
        <v>97</v>
      </c>
      <c r="K1" s="5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107</v>
      </c>
      <c r="K3" s="27">
        <v>0</v>
      </c>
    </row>
    <row r="4" spans="1:19" x14ac:dyDescent="0.2">
      <c r="A4" s="10" t="s">
        <v>8</v>
      </c>
      <c r="B4" s="3" t="s">
        <v>4</v>
      </c>
      <c r="C4" s="4">
        <v>932</v>
      </c>
      <c r="D4" s="4">
        <v>471</v>
      </c>
      <c r="E4" s="12">
        <f>D4*100/C4</f>
        <v>50.536480686695278</v>
      </c>
      <c r="J4" s="27" t="s">
        <v>108</v>
      </c>
      <c r="K4" s="27">
        <v>1</v>
      </c>
    </row>
    <row r="5" spans="1:19" x14ac:dyDescent="0.2">
      <c r="A5" s="10" t="s">
        <v>9</v>
      </c>
      <c r="B5" s="3" t="s">
        <v>5</v>
      </c>
      <c r="C5" s="4">
        <v>957</v>
      </c>
      <c r="D5" s="4">
        <v>654</v>
      </c>
      <c r="E5" s="12">
        <f t="shared" ref="E5:E20" si="0">D5*100/C5</f>
        <v>68.338557993730404</v>
      </c>
      <c r="J5" s="27" t="s">
        <v>109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827</v>
      </c>
      <c r="D6" s="5">
        <v>392</v>
      </c>
      <c r="E6" s="12">
        <f t="shared" si="0"/>
        <v>47.400241837968558</v>
      </c>
      <c r="J6" s="27" t="s">
        <v>105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808</v>
      </c>
      <c r="D7" s="5">
        <v>276</v>
      </c>
      <c r="E7" s="12">
        <f t="shared" si="0"/>
        <v>34.158415841584159</v>
      </c>
      <c r="J7" s="27" t="s">
        <v>90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928</v>
      </c>
      <c r="D8" s="4">
        <v>334</v>
      </c>
      <c r="E8" s="12">
        <f t="shared" si="0"/>
        <v>35.991379310344826</v>
      </c>
      <c r="J8" s="27" t="s">
        <v>110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1855</v>
      </c>
      <c r="D9" s="4">
        <v>926</v>
      </c>
      <c r="E9" s="12">
        <f t="shared" si="0"/>
        <v>49.919137466307276</v>
      </c>
      <c r="J9" s="53" t="s">
        <v>96</v>
      </c>
      <c r="K9" s="53"/>
      <c r="L9" s="42">
        <v>40</v>
      </c>
    </row>
    <row r="10" spans="1:19" x14ac:dyDescent="0.2">
      <c r="A10" s="10" t="s">
        <v>14</v>
      </c>
      <c r="B10" s="3" t="s">
        <v>27</v>
      </c>
      <c r="C10" s="4">
        <v>1084</v>
      </c>
      <c r="D10" s="4">
        <v>319</v>
      </c>
      <c r="E10" s="12">
        <f t="shared" si="0"/>
        <v>29.428044280442805</v>
      </c>
    </row>
    <row r="11" spans="1:19" x14ac:dyDescent="0.2">
      <c r="A11" s="10" t="s">
        <v>15</v>
      </c>
      <c r="B11" s="3" t="s">
        <v>28</v>
      </c>
      <c r="C11" s="4">
        <v>1549</v>
      </c>
      <c r="D11" s="4">
        <v>953</v>
      </c>
      <c r="E11" s="12">
        <f t="shared" si="0"/>
        <v>61.523563589412525</v>
      </c>
    </row>
    <row r="12" spans="1:19" x14ac:dyDescent="0.2">
      <c r="A12" s="10" t="s">
        <v>16</v>
      </c>
      <c r="B12" s="3" t="s">
        <v>29</v>
      </c>
      <c r="C12" s="4">
        <v>1080</v>
      </c>
      <c r="D12" s="4">
        <v>622</v>
      </c>
      <c r="E12" s="12">
        <f t="shared" si="0"/>
        <v>57.592592592592595</v>
      </c>
    </row>
    <row r="13" spans="1:19" x14ac:dyDescent="0.2">
      <c r="A13" s="10" t="s">
        <v>17</v>
      </c>
      <c r="B13" s="3" t="s">
        <v>30</v>
      </c>
      <c r="C13" s="4">
        <v>830</v>
      </c>
      <c r="D13" s="4">
        <v>474</v>
      </c>
      <c r="E13" s="12">
        <f t="shared" si="0"/>
        <v>57.108433734939759</v>
      </c>
    </row>
    <row r="14" spans="1:19" x14ac:dyDescent="0.2">
      <c r="A14" s="10" t="s">
        <v>18</v>
      </c>
      <c r="B14" s="3" t="s">
        <v>31</v>
      </c>
      <c r="C14" s="4">
        <v>985</v>
      </c>
      <c r="D14" s="4">
        <v>555</v>
      </c>
      <c r="E14" s="12">
        <f t="shared" si="0"/>
        <v>56.345177664974621</v>
      </c>
    </row>
    <row r="15" spans="1:19" x14ac:dyDescent="0.2">
      <c r="A15" s="10" t="s">
        <v>19</v>
      </c>
      <c r="B15" s="3" t="s">
        <v>32</v>
      </c>
      <c r="C15" s="4">
        <v>1016</v>
      </c>
      <c r="D15" s="4">
        <v>418</v>
      </c>
      <c r="E15" s="12">
        <f t="shared" si="0"/>
        <v>41.14173228346457</v>
      </c>
      <c r="G15" s="55" t="s">
        <v>74</v>
      </c>
      <c r="H15" s="56"/>
      <c r="I15" s="57"/>
    </row>
    <row r="16" spans="1:19" x14ac:dyDescent="0.2">
      <c r="A16" s="10" t="s">
        <v>20</v>
      </c>
      <c r="B16" s="3" t="s">
        <v>33</v>
      </c>
      <c r="C16" s="4">
        <v>1967</v>
      </c>
      <c r="D16" s="4">
        <v>365</v>
      </c>
      <c r="E16" s="12">
        <f t="shared" si="0"/>
        <v>18.556176919166244</v>
      </c>
      <c r="G16" s="30" t="s">
        <v>1</v>
      </c>
      <c r="H16" s="17">
        <f>C20</f>
        <v>21957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2598</v>
      </c>
      <c r="D17" s="4">
        <v>633</v>
      </c>
      <c r="E17" s="12">
        <f t="shared" si="0"/>
        <v>24.364896073903001</v>
      </c>
      <c r="G17" s="30" t="s">
        <v>2</v>
      </c>
      <c r="H17" s="17">
        <f>D20</f>
        <v>9867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842</v>
      </c>
      <c r="D18" s="4">
        <v>626</v>
      </c>
      <c r="E18" s="12">
        <f t="shared" si="0"/>
        <v>74.346793349168649</v>
      </c>
      <c r="G18" s="30" t="s">
        <v>3</v>
      </c>
      <c r="H18" s="36">
        <f>E20</f>
        <v>44.93783303730018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3699</v>
      </c>
      <c r="D19" s="4">
        <v>1849</v>
      </c>
      <c r="E19" s="12">
        <f t="shared" si="0"/>
        <v>49.98648283319816</v>
      </c>
      <c r="G19" s="30" t="s">
        <v>45</v>
      </c>
      <c r="H19" s="31" t="s">
        <v>47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21957</v>
      </c>
      <c r="D20" s="8">
        <f>SUM(D4:D19)</f>
        <v>9867</v>
      </c>
      <c r="E20" s="12">
        <f t="shared" si="0"/>
        <v>44.93783303730018</v>
      </c>
      <c r="G20" s="30" t="s">
        <v>38</v>
      </c>
      <c r="H20" s="59" t="s">
        <v>39</v>
      </c>
      <c r="I20" s="60"/>
    </row>
    <row r="46" spans="1:2" x14ac:dyDescent="0.2">
      <c r="A46" s="62" t="s">
        <v>48</v>
      </c>
      <c r="B46" s="62"/>
    </row>
    <row r="47" spans="1:2" x14ac:dyDescent="0.2">
      <c r="A47" s="45" t="s">
        <v>83</v>
      </c>
      <c r="B47" s="45"/>
    </row>
  </sheetData>
  <mergeCells count="8">
    <mergeCell ref="J1:K1"/>
    <mergeCell ref="J9:K9"/>
    <mergeCell ref="A20:B20"/>
    <mergeCell ref="A46:B46"/>
    <mergeCell ref="A47:B47"/>
    <mergeCell ref="A1:I2"/>
    <mergeCell ref="G15:I15"/>
    <mergeCell ref="H20:I20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opLeftCell="A13" workbookViewId="0">
      <selection activeCell="K42" sqref="K42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3" t="s">
        <v>86</v>
      </c>
      <c r="B1" s="63"/>
      <c r="C1" s="63"/>
      <c r="D1" s="63"/>
      <c r="E1" s="63"/>
      <c r="F1" s="63"/>
      <c r="G1" s="63"/>
      <c r="H1" s="63"/>
      <c r="I1" s="63"/>
      <c r="J1" s="51" t="s">
        <v>97</v>
      </c>
      <c r="K1" s="5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111</v>
      </c>
      <c r="K3" s="27">
        <v>0</v>
      </c>
    </row>
    <row r="4" spans="1:19" x14ac:dyDescent="0.2">
      <c r="A4" s="10" t="s">
        <v>8</v>
      </c>
      <c r="B4" s="3" t="s">
        <v>4</v>
      </c>
      <c r="C4" s="4">
        <v>0</v>
      </c>
      <c r="D4" s="4">
        <v>0</v>
      </c>
      <c r="E4" s="9" t="e">
        <f>D4*100/C4</f>
        <v>#DIV/0!</v>
      </c>
      <c r="J4" s="27" t="s">
        <v>112</v>
      </c>
      <c r="K4" s="27">
        <v>1</v>
      </c>
    </row>
    <row r="5" spans="1:19" x14ac:dyDescent="0.2">
      <c r="A5" s="10" t="s">
        <v>9</v>
      </c>
      <c r="B5" s="3" t="s">
        <v>5</v>
      </c>
      <c r="C5" s="4">
        <v>0</v>
      </c>
      <c r="D5" s="4">
        <v>0</v>
      </c>
      <c r="E5" s="9" t="e">
        <f t="shared" ref="E5:E20" si="0">D5*100/C5</f>
        <v>#DIV/0!</v>
      </c>
      <c r="J5" s="27" t="s">
        <v>113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8</v>
      </c>
      <c r="D6" s="5">
        <v>2</v>
      </c>
      <c r="E6" s="12">
        <f t="shared" si="0"/>
        <v>25</v>
      </c>
      <c r="J6" s="27" t="s">
        <v>114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10</v>
      </c>
      <c r="D7" s="5">
        <v>1</v>
      </c>
      <c r="E7" s="9">
        <f t="shared" si="0"/>
        <v>10</v>
      </c>
      <c r="J7" s="27" t="s">
        <v>113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7</v>
      </c>
      <c r="D8" s="4">
        <v>0</v>
      </c>
      <c r="E8" s="9">
        <f t="shared" si="0"/>
        <v>0</v>
      </c>
      <c r="J8" s="27" t="s">
        <v>115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17</v>
      </c>
      <c r="D9" s="4">
        <v>3</v>
      </c>
      <c r="E9" s="9">
        <f t="shared" si="0"/>
        <v>17.647058823529413</v>
      </c>
      <c r="J9" s="53" t="s">
        <v>96</v>
      </c>
      <c r="K9" s="53"/>
      <c r="L9" s="42" t="s">
        <v>44</v>
      </c>
    </row>
    <row r="10" spans="1:19" x14ac:dyDescent="0.2">
      <c r="A10" s="10" t="s">
        <v>14</v>
      </c>
      <c r="B10" s="3" t="s">
        <v>27</v>
      </c>
      <c r="C10" s="4">
        <v>8</v>
      </c>
      <c r="D10" s="4">
        <v>4</v>
      </c>
      <c r="E10" s="12">
        <f t="shared" si="0"/>
        <v>50</v>
      </c>
    </row>
    <row r="11" spans="1:19" x14ac:dyDescent="0.2">
      <c r="A11" s="10" t="s">
        <v>15</v>
      </c>
      <c r="B11" s="3" t="s">
        <v>28</v>
      </c>
      <c r="C11" s="4">
        <v>14</v>
      </c>
      <c r="D11" s="4">
        <v>3</v>
      </c>
      <c r="E11" s="9">
        <f t="shared" si="0"/>
        <v>21.428571428571427</v>
      </c>
    </row>
    <row r="12" spans="1:19" x14ac:dyDescent="0.2">
      <c r="A12" s="10" t="s">
        <v>16</v>
      </c>
      <c r="B12" s="3" t="s">
        <v>29</v>
      </c>
      <c r="C12" s="4">
        <v>36</v>
      </c>
      <c r="D12" s="4">
        <v>13</v>
      </c>
      <c r="E12" s="12">
        <f t="shared" si="0"/>
        <v>36.111111111111114</v>
      </c>
    </row>
    <row r="13" spans="1:19" x14ac:dyDescent="0.2">
      <c r="A13" s="10" t="s">
        <v>17</v>
      </c>
      <c r="B13" s="3" t="s">
        <v>30</v>
      </c>
      <c r="C13" s="4">
        <v>5</v>
      </c>
      <c r="D13" s="4">
        <v>0</v>
      </c>
      <c r="E13" s="9">
        <f t="shared" si="0"/>
        <v>0</v>
      </c>
    </row>
    <row r="14" spans="1:19" x14ac:dyDescent="0.2">
      <c r="A14" s="10" t="s">
        <v>18</v>
      </c>
      <c r="B14" s="3" t="s">
        <v>31</v>
      </c>
      <c r="C14" s="4">
        <v>41</v>
      </c>
      <c r="D14" s="4">
        <v>1</v>
      </c>
      <c r="E14" s="9">
        <f t="shared" si="0"/>
        <v>2.4390243902439024</v>
      </c>
    </row>
    <row r="15" spans="1:19" x14ac:dyDescent="0.2">
      <c r="A15" s="10" t="s">
        <v>19</v>
      </c>
      <c r="B15" s="3" t="s">
        <v>32</v>
      </c>
      <c r="C15" s="4">
        <v>31</v>
      </c>
      <c r="D15" s="4">
        <v>6</v>
      </c>
      <c r="E15" s="9">
        <f t="shared" si="0"/>
        <v>19.35483870967742</v>
      </c>
      <c r="G15" s="55" t="s">
        <v>74</v>
      </c>
      <c r="H15" s="56"/>
      <c r="I15" s="57"/>
    </row>
    <row r="16" spans="1:19" x14ac:dyDescent="0.2">
      <c r="A16" s="10" t="s">
        <v>20</v>
      </c>
      <c r="B16" s="3" t="s">
        <v>33</v>
      </c>
      <c r="C16" s="4">
        <v>26</v>
      </c>
      <c r="D16" s="4">
        <v>2</v>
      </c>
      <c r="E16" s="9">
        <f t="shared" si="0"/>
        <v>7.6923076923076925</v>
      </c>
      <c r="G16" s="30" t="s">
        <v>1</v>
      </c>
      <c r="H16" s="17">
        <f>C20</f>
        <v>748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14</v>
      </c>
      <c r="D17" s="4">
        <v>0</v>
      </c>
      <c r="E17" s="9">
        <f t="shared" si="0"/>
        <v>0</v>
      </c>
      <c r="G17" s="30" t="s">
        <v>2</v>
      </c>
      <c r="H17" s="17">
        <f>D20</f>
        <v>102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19</v>
      </c>
      <c r="D18" s="4">
        <v>0</v>
      </c>
      <c r="E18" s="9">
        <f t="shared" si="0"/>
        <v>0</v>
      </c>
      <c r="G18" s="30" t="s">
        <v>3</v>
      </c>
      <c r="H18" s="18">
        <f>E20</f>
        <v>13.636363636363637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512</v>
      </c>
      <c r="D19" s="4">
        <v>67</v>
      </c>
      <c r="E19" s="9">
        <f t="shared" si="0"/>
        <v>13.0859375</v>
      </c>
      <c r="G19" s="30" t="s">
        <v>45</v>
      </c>
      <c r="H19" s="31" t="s">
        <v>79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748</v>
      </c>
      <c r="D20" s="8">
        <f>SUM(D4:D19)</f>
        <v>102</v>
      </c>
      <c r="E20" s="9">
        <f t="shared" si="0"/>
        <v>13.636363636363637</v>
      </c>
      <c r="G20" s="30" t="s">
        <v>38</v>
      </c>
      <c r="H20" s="65" t="s">
        <v>42</v>
      </c>
      <c r="I20" s="66"/>
    </row>
    <row r="35" spans="1:2" x14ac:dyDescent="0.2">
      <c r="A35"/>
    </row>
    <row r="46" spans="1:2" x14ac:dyDescent="0.2">
      <c r="A46" s="62" t="s">
        <v>48</v>
      </c>
      <c r="B46" s="62"/>
    </row>
    <row r="47" spans="1:2" x14ac:dyDescent="0.2">
      <c r="A47" s="45" t="s">
        <v>83</v>
      </c>
      <c r="B47" s="45"/>
    </row>
  </sheetData>
  <mergeCells count="8">
    <mergeCell ref="J1:K1"/>
    <mergeCell ref="J9:K9"/>
    <mergeCell ref="A20:B20"/>
    <mergeCell ref="A46:B46"/>
    <mergeCell ref="A47:B47"/>
    <mergeCell ref="A1:I2"/>
    <mergeCell ref="H20:I20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opLeftCell="A7" workbookViewId="0">
      <selection activeCell="L38" sqref="L38"/>
    </sheetView>
  </sheetViews>
  <sheetFormatPr defaultRowHeight="14.25" x14ac:dyDescent="0.2"/>
  <cols>
    <col min="1" max="1" width="9" style="1"/>
    <col min="2" max="2" width="18.125" bestFit="1" customWidth="1"/>
  </cols>
  <sheetData>
    <row r="1" spans="1:19" ht="14.25" customHeight="1" x14ac:dyDescent="0.2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51" t="s">
        <v>97</v>
      </c>
      <c r="K1" s="52"/>
      <c r="L1" s="40"/>
      <c r="M1" s="33"/>
      <c r="N1" s="33"/>
      <c r="O1" s="33"/>
      <c r="P1" s="33"/>
      <c r="Q1" s="33"/>
      <c r="R1" s="33"/>
      <c r="S1" s="33"/>
    </row>
    <row r="2" spans="1:19" ht="14.25" customHeight="1" x14ac:dyDescent="0.2">
      <c r="A2" s="63"/>
      <c r="B2" s="63"/>
      <c r="C2" s="63"/>
      <c r="D2" s="63"/>
      <c r="E2" s="63"/>
      <c r="F2" s="63"/>
      <c r="G2" s="63"/>
      <c r="H2" s="63"/>
      <c r="I2" s="63"/>
      <c r="J2" s="41" t="s">
        <v>3</v>
      </c>
      <c r="K2" s="41" t="s">
        <v>70</v>
      </c>
      <c r="L2" s="29"/>
      <c r="M2" s="33"/>
      <c r="N2" s="33"/>
      <c r="O2" s="33"/>
      <c r="P2" s="33"/>
      <c r="Q2" s="33"/>
      <c r="R2" s="33"/>
      <c r="S2" s="33"/>
    </row>
    <row r="3" spans="1:19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111</v>
      </c>
      <c r="K3" s="27">
        <v>0</v>
      </c>
    </row>
    <row r="4" spans="1:19" x14ac:dyDescent="0.2">
      <c r="A4" s="10" t="s">
        <v>8</v>
      </c>
      <c r="B4" s="3" t="s">
        <v>4</v>
      </c>
      <c r="C4" s="4">
        <v>175</v>
      </c>
      <c r="D4" s="4">
        <v>3</v>
      </c>
      <c r="E4" s="9">
        <f>D4*100/C4</f>
        <v>1.7142857142857142</v>
      </c>
      <c r="J4" s="27" t="s">
        <v>112</v>
      </c>
      <c r="K4" s="27">
        <v>1</v>
      </c>
    </row>
    <row r="5" spans="1:19" x14ac:dyDescent="0.2">
      <c r="A5" s="10" t="s">
        <v>9</v>
      </c>
      <c r="B5" s="3" t="s">
        <v>5</v>
      </c>
      <c r="C5" s="4">
        <v>85</v>
      </c>
      <c r="D5" s="4">
        <v>0</v>
      </c>
      <c r="E5" s="9">
        <f t="shared" ref="E5:E20" si="0">D5*100/C5</f>
        <v>0</v>
      </c>
      <c r="J5" s="27" t="s">
        <v>113</v>
      </c>
      <c r="K5" s="27">
        <v>2</v>
      </c>
    </row>
    <row r="6" spans="1:19" x14ac:dyDescent="0.2">
      <c r="A6" s="10" t="s">
        <v>10</v>
      </c>
      <c r="B6" s="3" t="s">
        <v>6</v>
      </c>
      <c r="C6" s="4">
        <v>159</v>
      </c>
      <c r="D6" s="5">
        <v>15</v>
      </c>
      <c r="E6" s="9">
        <f t="shared" si="0"/>
        <v>9.433962264150944</v>
      </c>
      <c r="J6" s="27" t="s">
        <v>114</v>
      </c>
      <c r="K6" s="27">
        <v>3</v>
      </c>
    </row>
    <row r="7" spans="1:19" x14ac:dyDescent="0.2">
      <c r="A7" s="10" t="s">
        <v>11</v>
      </c>
      <c r="B7" s="3" t="s">
        <v>24</v>
      </c>
      <c r="C7" s="4">
        <v>224</v>
      </c>
      <c r="D7" s="5">
        <v>5</v>
      </c>
      <c r="E7" s="9">
        <f t="shared" si="0"/>
        <v>2.2321428571428572</v>
      </c>
      <c r="J7" s="27" t="s">
        <v>113</v>
      </c>
      <c r="K7" s="27">
        <v>4</v>
      </c>
    </row>
    <row r="8" spans="1:19" x14ac:dyDescent="0.2">
      <c r="A8" s="10" t="s">
        <v>12</v>
      </c>
      <c r="B8" s="3" t="s">
        <v>25</v>
      </c>
      <c r="C8" s="4">
        <v>158</v>
      </c>
      <c r="D8" s="4">
        <v>2</v>
      </c>
      <c r="E8" s="9">
        <f t="shared" si="0"/>
        <v>1.2658227848101267</v>
      </c>
      <c r="J8" s="27" t="s">
        <v>115</v>
      </c>
      <c r="K8" s="27">
        <v>5</v>
      </c>
    </row>
    <row r="9" spans="1:19" ht="15" x14ac:dyDescent="0.2">
      <c r="A9" s="10" t="s">
        <v>13</v>
      </c>
      <c r="B9" s="3" t="s">
        <v>26</v>
      </c>
      <c r="C9" s="4">
        <v>189</v>
      </c>
      <c r="D9" s="4">
        <v>21</v>
      </c>
      <c r="E9" s="9">
        <f t="shared" si="0"/>
        <v>11.111111111111111</v>
      </c>
      <c r="J9" s="53" t="s">
        <v>96</v>
      </c>
      <c r="K9" s="53"/>
      <c r="L9" s="42" t="s">
        <v>44</v>
      </c>
    </row>
    <row r="10" spans="1:19" x14ac:dyDescent="0.2">
      <c r="A10" s="10" t="s">
        <v>14</v>
      </c>
      <c r="B10" s="3" t="s">
        <v>27</v>
      </c>
      <c r="C10" s="4">
        <v>190</v>
      </c>
      <c r="D10" s="4">
        <v>10</v>
      </c>
      <c r="E10" s="9">
        <f t="shared" si="0"/>
        <v>5.2631578947368425</v>
      </c>
    </row>
    <row r="11" spans="1:19" x14ac:dyDescent="0.2">
      <c r="A11" s="10" t="s">
        <v>15</v>
      </c>
      <c r="B11" s="3" t="s">
        <v>28</v>
      </c>
      <c r="C11" s="4">
        <v>213</v>
      </c>
      <c r="D11" s="4">
        <v>2</v>
      </c>
      <c r="E11" s="9">
        <f t="shared" si="0"/>
        <v>0.93896713615023475</v>
      </c>
    </row>
    <row r="12" spans="1:19" x14ac:dyDescent="0.2">
      <c r="A12" s="10" t="s">
        <v>16</v>
      </c>
      <c r="B12" s="3" t="s">
        <v>29</v>
      </c>
      <c r="C12" s="4">
        <v>262</v>
      </c>
      <c r="D12" s="4">
        <v>1</v>
      </c>
      <c r="E12" s="9">
        <f t="shared" si="0"/>
        <v>0.38167938931297712</v>
      </c>
    </row>
    <row r="13" spans="1:19" x14ac:dyDescent="0.2">
      <c r="A13" s="10" t="s">
        <v>17</v>
      </c>
      <c r="B13" s="3" t="s">
        <v>30</v>
      </c>
      <c r="C13" s="4">
        <v>261</v>
      </c>
      <c r="D13" s="4">
        <v>4</v>
      </c>
      <c r="E13" s="9">
        <f t="shared" si="0"/>
        <v>1.5325670498084292</v>
      </c>
    </row>
    <row r="14" spans="1:19" x14ac:dyDescent="0.2">
      <c r="A14" s="10" t="s">
        <v>18</v>
      </c>
      <c r="B14" s="3" t="s">
        <v>31</v>
      </c>
      <c r="C14" s="4">
        <v>286</v>
      </c>
      <c r="D14" s="4">
        <v>2</v>
      </c>
      <c r="E14" s="9">
        <f t="shared" si="0"/>
        <v>0.69930069930069927</v>
      </c>
    </row>
    <row r="15" spans="1:19" x14ac:dyDescent="0.2">
      <c r="A15" s="10" t="s">
        <v>19</v>
      </c>
      <c r="B15" s="3" t="s">
        <v>32</v>
      </c>
      <c r="C15" s="4">
        <v>402</v>
      </c>
      <c r="D15" s="4">
        <v>27</v>
      </c>
      <c r="E15" s="9">
        <f t="shared" si="0"/>
        <v>6.7164179104477615</v>
      </c>
      <c r="G15" s="55" t="s">
        <v>74</v>
      </c>
      <c r="H15" s="56"/>
      <c r="I15" s="57"/>
    </row>
    <row r="16" spans="1:19" x14ac:dyDescent="0.2">
      <c r="A16" s="10" t="s">
        <v>20</v>
      </c>
      <c r="B16" s="3" t="s">
        <v>33</v>
      </c>
      <c r="C16" s="4">
        <v>133</v>
      </c>
      <c r="D16" s="4">
        <v>8</v>
      </c>
      <c r="E16" s="9">
        <f t="shared" si="0"/>
        <v>6.0150375939849621</v>
      </c>
      <c r="G16" s="30" t="s">
        <v>1</v>
      </c>
      <c r="H16" s="17">
        <f>C20</f>
        <v>5159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278</v>
      </c>
      <c r="D17" s="4">
        <v>3</v>
      </c>
      <c r="E17" s="9">
        <f t="shared" si="0"/>
        <v>1.079136690647482</v>
      </c>
      <c r="G17" s="30" t="s">
        <v>2</v>
      </c>
      <c r="H17" s="17">
        <f>D20</f>
        <v>557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283</v>
      </c>
      <c r="D18" s="4">
        <v>7</v>
      </c>
      <c r="E18" s="9">
        <f t="shared" si="0"/>
        <v>2.4734982332155475</v>
      </c>
      <c r="G18" s="30" t="s">
        <v>3</v>
      </c>
      <c r="H18" s="37">
        <f>E20</f>
        <v>10.796666020546617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1861</v>
      </c>
      <c r="D19" s="4">
        <v>447</v>
      </c>
      <c r="E19" s="12">
        <f t="shared" si="0"/>
        <v>24.01934443847394</v>
      </c>
      <c r="G19" s="30" t="s">
        <v>45</v>
      </c>
      <c r="H19" s="31" t="s">
        <v>79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5159</v>
      </c>
      <c r="D20" s="8">
        <f>SUM(D4:D19)</f>
        <v>557</v>
      </c>
      <c r="E20" s="9">
        <f t="shared" si="0"/>
        <v>10.796666020546617</v>
      </c>
      <c r="G20" s="30" t="s">
        <v>38</v>
      </c>
      <c r="H20" s="65" t="s">
        <v>42</v>
      </c>
      <c r="I20" s="66"/>
    </row>
    <row r="35" spans="1:2" x14ac:dyDescent="0.2">
      <c r="A35"/>
    </row>
    <row r="46" spans="1:2" x14ac:dyDescent="0.2">
      <c r="A46" s="62" t="s">
        <v>48</v>
      </c>
      <c r="B46" s="62"/>
    </row>
    <row r="47" spans="1:2" x14ac:dyDescent="0.2">
      <c r="A47" s="45" t="s">
        <v>83</v>
      </c>
      <c r="B47" s="45"/>
    </row>
  </sheetData>
  <mergeCells count="8">
    <mergeCell ref="J1:K1"/>
    <mergeCell ref="J9:K9"/>
    <mergeCell ref="A20:B20"/>
    <mergeCell ref="A46:B46"/>
    <mergeCell ref="A47:B47"/>
    <mergeCell ref="H20:I20"/>
    <mergeCell ref="A1:I2"/>
    <mergeCell ref="G15:I15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7:B47"/>
  <sheetViews>
    <sheetView showGridLines="0" workbookViewId="0">
      <selection activeCell="B54" sqref="B54"/>
    </sheetView>
  </sheetViews>
  <sheetFormatPr defaultRowHeight="14.25" x14ac:dyDescent="0.2"/>
  <sheetData>
    <row r="47" spans="1:2" x14ac:dyDescent="0.2">
      <c r="A47" s="45" t="s">
        <v>83</v>
      </c>
      <c r="B47" s="45"/>
    </row>
  </sheetData>
  <mergeCells count="1">
    <mergeCell ref="A47:B4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showGridLines="0" workbookViewId="0">
      <selection activeCell="K32" sqref="K32"/>
    </sheetView>
  </sheetViews>
  <sheetFormatPr defaultRowHeight="14.25" x14ac:dyDescent="0.2"/>
  <cols>
    <col min="1" max="1" width="9" style="1"/>
    <col min="2" max="2" width="18.125" bestFit="1" customWidth="1"/>
  </cols>
  <sheetData>
    <row r="1" spans="1:13" ht="14.25" customHeight="1" x14ac:dyDescent="0.2">
      <c r="A1" s="63" t="s">
        <v>46</v>
      </c>
      <c r="B1" s="63"/>
      <c r="C1" s="63"/>
      <c r="D1" s="63"/>
      <c r="E1" s="63"/>
      <c r="F1" s="63"/>
      <c r="G1" s="63"/>
      <c r="H1" s="63"/>
      <c r="I1" s="68"/>
      <c r="J1" s="51" t="s">
        <v>97</v>
      </c>
      <c r="K1" s="52"/>
      <c r="L1" s="40"/>
      <c r="M1" s="33"/>
    </row>
    <row r="2" spans="1:13" ht="14.25" customHeight="1" x14ac:dyDescent="0.2">
      <c r="A2" s="63"/>
      <c r="B2" s="63"/>
      <c r="C2" s="63"/>
      <c r="D2" s="63"/>
      <c r="E2" s="63"/>
      <c r="F2" s="63"/>
      <c r="G2" s="63"/>
      <c r="H2" s="63"/>
      <c r="I2" s="68"/>
      <c r="J2" s="41" t="s">
        <v>3</v>
      </c>
      <c r="K2" s="41" t="s">
        <v>70</v>
      </c>
      <c r="L2" s="29"/>
      <c r="M2" s="33"/>
    </row>
    <row r="3" spans="1:13" x14ac:dyDescent="0.2">
      <c r="A3" s="6" t="s">
        <v>7</v>
      </c>
      <c r="B3" s="7" t="s">
        <v>0</v>
      </c>
      <c r="C3" s="7" t="s">
        <v>1</v>
      </c>
      <c r="D3" s="7" t="s">
        <v>2</v>
      </c>
      <c r="E3" s="7" t="s">
        <v>3</v>
      </c>
      <c r="I3" s="35" t="s">
        <v>77</v>
      </c>
      <c r="J3" s="27" t="s">
        <v>116</v>
      </c>
      <c r="K3" s="27">
        <v>1</v>
      </c>
    </row>
    <row r="4" spans="1:13" x14ac:dyDescent="0.2">
      <c r="A4" s="10" t="s">
        <v>8</v>
      </c>
      <c r="B4" s="3" t="s">
        <v>4</v>
      </c>
      <c r="C4" s="4">
        <v>163</v>
      </c>
      <c r="D4" s="4">
        <v>25</v>
      </c>
      <c r="E4" s="12">
        <f>D4*100/C4</f>
        <v>15.337423312883436</v>
      </c>
      <c r="J4" s="27" t="s">
        <v>117</v>
      </c>
      <c r="K4" s="27">
        <v>2</v>
      </c>
    </row>
    <row r="5" spans="1:13" x14ac:dyDescent="0.2">
      <c r="A5" s="10" t="s">
        <v>9</v>
      </c>
      <c r="B5" s="3" t="s">
        <v>5</v>
      </c>
      <c r="C5" s="4">
        <v>194</v>
      </c>
      <c r="D5" s="4">
        <v>8</v>
      </c>
      <c r="E5" s="12">
        <f t="shared" ref="E5:E20" si="0">D5*100/C5</f>
        <v>4.1237113402061851</v>
      </c>
      <c r="J5" s="27" t="s">
        <v>118</v>
      </c>
      <c r="K5" s="27">
        <v>3</v>
      </c>
    </row>
    <row r="6" spans="1:13" x14ac:dyDescent="0.2">
      <c r="A6" s="10" t="s">
        <v>10</v>
      </c>
      <c r="B6" s="3" t="s">
        <v>6</v>
      </c>
      <c r="C6" s="4">
        <v>101</v>
      </c>
      <c r="D6" s="5">
        <v>0</v>
      </c>
      <c r="E6" s="12">
        <f t="shared" si="0"/>
        <v>0</v>
      </c>
      <c r="J6" s="27" t="s">
        <v>119</v>
      </c>
      <c r="K6" s="27">
        <v>4</v>
      </c>
    </row>
    <row r="7" spans="1:13" x14ac:dyDescent="0.2">
      <c r="A7" s="10" t="s">
        <v>11</v>
      </c>
      <c r="B7" s="3" t="s">
        <v>24</v>
      </c>
      <c r="C7" s="4">
        <v>129</v>
      </c>
      <c r="D7" s="5">
        <v>32</v>
      </c>
      <c r="E7" s="12">
        <f t="shared" si="0"/>
        <v>24.806201550387598</v>
      </c>
      <c r="J7" s="27" t="s">
        <v>120</v>
      </c>
      <c r="K7" s="27">
        <v>5</v>
      </c>
    </row>
    <row r="8" spans="1:13" ht="15" x14ac:dyDescent="0.2">
      <c r="A8" s="10" t="s">
        <v>12</v>
      </c>
      <c r="B8" s="3" t="s">
        <v>25</v>
      </c>
      <c r="C8" s="4">
        <v>151</v>
      </c>
      <c r="D8" s="4">
        <v>34</v>
      </c>
      <c r="E8" s="12">
        <f t="shared" si="0"/>
        <v>22.516556291390728</v>
      </c>
      <c r="J8" s="53" t="s">
        <v>96</v>
      </c>
      <c r="K8" s="53"/>
      <c r="L8" s="42">
        <v>69</v>
      </c>
    </row>
    <row r="9" spans="1:13" ht="15" x14ac:dyDescent="0.2">
      <c r="A9" s="10" t="s">
        <v>13</v>
      </c>
      <c r="B9" s="3" t="s">
        <v>26</v>
      </c>
      <c r="C9" s="4">
        <v>250</v>
      </c>
      <c r="D9" s="4">
        <v>16</v>
      </c>
      <c r="E9" s="12">
        <f t="shared" si="0"/>
        <v>6.4</v>
      </c>
      <c r="J9" s="67"/>
      <c r="K9" s="67"/>
      <c r="L9" s="43"/>
    </row>
    <row r="10" spans="1:13" x14ac:dyDescent="0.2">
      <c r="A10" s="10" t="s">
        <v>14</v>
      </c>
      <c r="B10" s="3" t="s">
        <v>27</v>
      </c>
      <c r="C10" s="4">
        <v>164</v>
      </c>
      <c r="D10" s="4">
        <v>29</v>
      </c>
      <c r="E10" s="12">
        <f t="shared" si="0"/>
        <v>17.682926829268293</v>
      </c>
    </row>
    <row r="11" spans="1:13" x14ac:dyDescent="0.2">
      <c r="A11" s="10" t="s">
        <v>15</v>
      </c>
      <c r="B11" s="3" t="s">
        <v>28</v>
      </c>
      <c r="C11" s="4">
        <v>216</v>
      </c>
      <c r="D11" s="4">
        <v>27</v>
      </c>
      <c r="E11" s="12">
        <f t="shared" si="0"/>
        <v>12.5</v>
      </c>
    </row>
    <row r="12" spans="1:13" x14ac:dyDescent="0.2">
      <c r="A12" s="10" t="s">
        <v>16</v>
      </c>
      <c r="B12" s="3" t="s">
        <v>29</v>
      </c>
      <c r="C12" s="4">
        <v>182</v>
      </c>
      <c r="D12" s="4">
        <v>30</v>
      </c>
      <c r="E12" s="12">
        <f t="shared" si="0"/>
        <v>16.483516483516482</v>
      </c>
    </row>
    <row r="13" spans="1:13" x14ac:dyDescent="0.2">
      <c r="A13" s="10" t="s">
        <v>17</v>
      </c>
      <c r="B13" s="3" t="s">
        <v>30</v>
      </c>
      <c r="C13" s="4">
        <v>104</v>
      </c>
      <c r="D13" s="4">
        <v>4</v>
      </c>
      <c r="E13" s="12">
        <f t="shared" si="0"/>
        <v>3.8461538461538463</v>
      </c>
    </row>
    <row r="14" spans="1:13" x14ac:dyDescent="0.2">
      <c r="A14" s="10" t="s">
        <v>18</v>
      </c>
      <c r="B14" s="3" t="s">
        <v>31</v>
      </c>
      <c r="C14" s="4">
        <v>193</v>
      </c>
      <c r="D14" s="4">
        <v>29</v>
      </c>
      <c r="E14" s="12">
        <f t="shared" si="0"/>
        <v>15.025906735751295</v>
      </c>
    </row>
    <row r="15" spans="1:13" x14ac:dyDescent="0.2">
      <c r="A15" s="10" t="s">
        <v>19</v>
      </c>
      <c r="B15" s="3" t="s">
        <v>32</v>
      </c>
      <c r="C15" s="4">
        <v>164</v>
      </c>
      <c r="D15" s="4">
        <v>12</v>
      </c>
      <c r="E15" s="12">
        <f t="shared" si="0"/>
        <v>7.3170731707317076</v>
      </c>
      <c r="G15" s="55" t="s">
        <v>74</v>
      </c>
      <c r="H15" s="56"/>
      <c r="I15" s="57"/>
    </row>
    <row r="16" spans="1:13" x14ac:dyDescent="0.2">
      <c r="A16" s="10" t="s">
        <v>20</v>
      </c>
      <c r="B16" s="3" t="s">
        <v>33</v>
      </c>
      <c r="C16" s="4">
        <v>250</v>
      </c>
      <c r="D16" s="4">
        <v>1</v>
      </c>
      <c r="E16" s="12">
        <f t="shared" si="0"/>
        <v>0.4</v>
      </c>
      <c r="G16" s="30" t="s">
        <v>1</v>
      </c>
      <c r="H16" s="17">
        <f>C20</f>
        <v>3514</v>
      </c>
      <c r="I16" s="15" t="s">
        <v>40</v>
      </c>
    </row>
    <row r="17" spans="1:9" x14ac:dyDescent="0.2">
      <c r="A17" s="10" t="s">
        <v>21</v>
      </c>
      <c r="B17" s="3" t="s">
        <v>34</v>
      </c>
      <c r="C17" s="4">
        <v>213</v>
      </c>
      <c r="D17" s="4">
        <v>1</v>
      </c>
      <c r="E17" s="12">
        <f t="shared" si="0"/>
        <v>0.46948356807511737</v>
      </c>
      <c r="G17" s="30" t="s">
        <v>2</v>
      </c>
      <c r="H17" s="17">
        <f>D20</f>
        <v>339</v>
      </c>
      <c r="I17" s="15" t="s">
        <v>40</v>
      </c>
    </row>
    <row r="18" spans="1:9" x14ac:dyDescent="0.2">
      <c r="A18" s="10" t="s">
        <v>22</v>
      </c>
      <c r="B18" s="3" t="s">
        <v>35</v>
      </c>
      <c r="C18" s="4">
        <v>520</v>
      </c>
      <c r="D18" s="4">
        <v>53</v>
      </c>
      <c r="E18" s="12">
        <f t="shared" si="0"/>
        <v>10.192307692307692</v>
      </c>
      <c r="G18" s="30" t="s">
        <v>3</v>
      </c>
      <c r="H18" s="36">
        <f>E20</f>
        <v>9.6471257825839505</v>
      </c>
      <c r="I18" s="15" t="s">
        <v>41</v>
      </c>
    </row>
    <row r="19" spans="1:9" x14ac:dyDescent="0.2">
      <c r="A19" s="10" t="s">
        <v>23</v>
      </c>
      <c r="B19" s="3" t="s">
        <v>36</v>
      </c>
      <c r="C19" s="4">
        <v>520</v>
      </c>
      <c r="D19" s="4">
        <v>38</v>
      </c>
      <c r="E19" s="12">
        <f t="shared" si="0"/>
        <v>7.3076923076923075</v>
      </c>
      <c r="G19" s="30" t="s">
        <v>45</v>
      </c>
      <c r="H19" s="31" t="s">
        <v>47</v>
      </c>
      <c r="I19" s="32" t="s">
        <v>41</v>
      </c>
    </row>
    <row r="20" spans="1:9" x14ac:dyDescent="0.2">
      <c r="A20" s="61" t="s">
        <v>37</v>
      </c>
      <c r="B20" s="61"/>
      <c r="C20" s="8">
        <f>SUM(C4:C19)</f>
        <v>3514</v>
      </c>
      <c r="D20" s="8">
        <f>SUM(D4:D19)</f>
        <v>339</v>
      </c>
      <c r="E20" s="12">
        <f t="shared" si="0"/>
        <v>9.6471257825839505</v>
      </c>
      <c r="G20" s="30" t="s">
        <v>38</v>
      </c>
      <c r="H20" s="59" t="s">
        <v>39</v>
      </c>
      <c r="I20" s="60"/>
    </row>
    <row r="34" spans="1:5" x14ac:dyDescent="0.2">
      <c r="C34" s="13"/>
      <c r="D34" s="13"/>
      <c r="E34" s="13"/>
    </row>
    <row r="46" spans="1:5" x14ac:dyDescent="0.2">
      <c r="A46" s="62" t="s">
        <v>48</v>
      </c>
      <c r="B46" s="62"/>
    </row>
    <row r="47" spans="1:5" x14ac:dyDescent="0.2">
      <c r="A47" s="45" t="s">
        <v>83</v>
      </c>
      <c r="B47" s="45"/>
    </row>
  </sheetData>
  <mergeCells count="9">
    <mergeCell ref="A47:B47"/>
    <mergeCell ref="H20:I20"/>
    <mergeCell ref="A1:I2"/>
    <mergeCell ref="G15:I15"/>
    <mergeCell ref="J1:K1"/>
    <mergeCell ref="J9:K9"/>
    <mergeCell ref="J8:K8"/>
    <mergeCell ref="A20:B20"/>
    <mergeCell ref="A46:B46"/>
  </mergeCells>
  <hyperlinks>
    <hyperlink ref="A46:B46" r:id="rId1" display="ที่มา : HDC"/>
    <hyperlink ref="I3" location="'QOF 62'!A1" display="Back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QOF 62</vt:lpstr>
      <vt:lpstr>DM</vt:lpstr>
      <vt:lpstr>HT</vt:lpstr>
      <vt:lpstr>ANC 12 wk</vt:lpstr>
      <vt:lpstr>papsmear</vt:lpstr>
      <vt:lpstr>RDU AGE</vt:lpstr>
      <vt:lpstr>RDU URI</vt:lpstr>
      <vt:lpstr>ACSC</vt:lpstr>
      <vt:lpstr>DSPM1</vt:lpstr>
      <vt:lpstr>DSPM2</vt:lpstr>
      <vt:lpstr>DSPM3</vt:lpstr>
      <vt:lpstr>TeenAgePreg</vt:lpstr>
      <vt:lpstr>DHF</vt:lpstr>
      <vt:lpstr>'QOF 62'!OLE_LINK9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2019-01-10T05:19:10Z</dcterms:modified>
</cp:coreProperties>
</file>