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0"/>
  </bookViews>
  <sheets>
    <sheet name="QOF 62" sheetId="11" r:id="rId1"/>
    <sheet name="DM" sheetId="1" r:id="rId2"/>
    <sheet name="HT" sheetId="2" r:id="rId3"/>
    <sheet name="ANC 12 wk" sheetId="3" r:id="rId4"/>
    <sheet name="papsmear" sheetId="4" r:id="rId5"/>
    <sheet name="RDU AGE" sheetId="5" r:id="rId6"/>
    <sheet name="RDU URI" sheetId="6" r:id="rId7"/>
    <sheet name="ACSC" sheetId="7" r:id="rId8"/>
    <sheet name="DSPM1" sheetId="8" r:id="rId9"/>
    <sheet name="DSPM2" sheetId="9" r:id="rId10"/>
    <sheet name="DSPM3" sheetId="10" r:id="rId11"/>
    <sheet name="TeenAgePreg" sheetId="13" r:id="rId12"/>
    <sheet name="DHF" sheetId="14" r:id="rId13"/>
  </sheets>
  <definedNames>
    <definedName name="OLE_LINK9" localSheetId="0">'QOF 62'!$B$10</definedName>
  </definedNames>
  <calcPr calcId="152511"/>
</workbook>
</file>

<file path=xl/calcChain.xml><?xml version="1.0" encoding="utf-8"?>
<calcChain xmlns="http://schemas.openxmlformats.org/spreadsheetml/2006/main">
  <c r="H9" i="8" l="1"/>
  <c r="I9" i="8" s="1"/>
  <c r="G9" i="8"/>
  <c r="I8" i="8"/>
  <c r="I7" i="8"/>
  <c r="I6" i="8"/>
  <c r="I5" i="8"/>
  <c r="G23" i="11" l="1"/>
  <c r="F23" i="11"/>
  <c r="E15" i="2" l="1"/>
  <c r="C4" i="9" l="1"/>
  <c r="C5" i="10" l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4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D20" i="13" l="1"/>
  <c r="H17" i="13" s="1"/>
  <c r="D23" i="11" s="1"/>
  <c r="C20" i="13"/>
  <c r="H16" i="13" s="1"/>
  <c r="C23" i="11" s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G20" i="11"/>
  <c r="F20" i="11"/>
  <c r="G19" i="11"/>
  <c r="F19" i="11"/>
  <c r="G18" i="11"/>
  <c r="F18" i="11"/>
  <c r="G12" i="11"/>
  <c r="F12" i="11"/>
  <c r="G11" i="11"/>
  <c r="F11" i="11"/>
  <c r="G9" i="11"/>
  <c r="F9" i="11"/>
  <c r="G8" i="11"/>
  <c r="F8" i="11"/>
  <c r="G7" i="11"/>
  <c r="F7" i="11"/>
  <c r="F6" i="11"/>
  <c r="G6" i="11"/>
  <c r="E6" i="10"/>
  <c r="E8" i="10"/>
  <c r="E10" i="10"/>
  <c r="E11" i="10"/>
  <c r="E12" i="10"/>
  <c r="E14" i="10"/>
  <c r="E16" i="10"/>
  <c r="E18" i="10"/>
  <c r="E4" i="10"/>
  <c r="D20" i="10"/>
  <c r="H17" i="10" s="1"/>
  <c r="D20" i="11" s="1"/>
  <c r="E19" i="10"/>
  <c r="E17" i="10"/>
  <c r="E15" i="10"/>
  <c r="E13" i="10"/>
  <c r="E9" i="10"/>
  <c r="E7" i="10"/>
  <c r="E5" i="10"/>
  <c r="D20" i="9"/>
  <c r="H17" i="9" s="1"/>
  <c r="D19" i="11" s="1"/>
  <c r="C20" i="9"/>
  <c r="H16" i="9" s="1"/>
  <c r="C19" i="11" s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20" i="8"/>
  <c r="H17" i="8" s="1"/>
  <c r="D18" i="11" s="1"/>
  <c r="C20" i="8"/>
  <c r="H16" i="8" s="1"/>
  <c r="C18" i="11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D20" i="6"/>
  <c r="H17" i="6" s="1"/>
  <c r="D12" i="11" s="1"/>
  <c r="C20" i="6"/>
  <c r="H16" i="6" s="1"/>
  <c r="C12" i="11" s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9" i="5"/>
  <c r="D20" i="3"/>
  <c r="H17" i="3" s="1"/>
  <c r="D8" i="11" s="1"/>
  <c r="C20" i="3"/>
  <c r="H16" i="3" s="1"/>
  <c r="C8" i="11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" i="4"/>
  <c r="H17" i="4" s="1"/>
  <c r="D9" i="11" s="1"/>
  <c r="C20" i="4"/>
  <c r="H16" i="4" s="1"/>
  <c r="C9" i="11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20" i="5"/>
  <c r="H17" i="5" s="1"/>
  <c r="D11" i="11" s="1"/>
  <c r="C20" i="5"/>
  <c r="H16" i="5" s="1"/>
  <c r="C11" i="11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20" i="1"/>
  <c r="H17" i="1" s="1"/>
  <c r="D6" i="11" s="1"/>
  <c r="C20" i="1"/>
  <c r="H16" i="1" s="1"/>
  <c r="C6" i="1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D20" i="2"/>
  <c r="H17" i="2" s="1"/>
  <c r="D7" i="11" s="1"/>
  <c r="C20" i="2"/>
  <c r="H16" i="2" s="1"/>
  <c r="C7" i="11" s="1"/>
  <c r="E4" i="2"/>
  <c r="E20" i="2" l="1"/>
  <c r="H18" i="2" s="1"/>
  <c r="E7" i="11" s="1"/>
  <c r="E20" i="1"/>
  <c r="H18" i="1" s="1"/>
  <c r="E6" i="11" s="1"/>
  <c r="C20" i="10"/>
  <c r="H16" i="10" s="1"/>
  <c r="C20" i="11" s="1"/>
  <c r="E20" i="13"/>
  <c r="H18" i="13" s="1"/>
  <c r="E23" i="11" s="1"/>
  <c r="E20" i="9"/>
  <c r="H18" i="9" s="1"/>
  <c r="E19" i="11" s="1"/>
  <c r="E20" i="8"/>
  <c r="H18" i="8" s="1"/>
  <c r="E18" i="11" s="1"/>
  <c r="E20" i="6"/>
  <c r="H18" i="6" s="1"/>
  <c r="E12" i="11" s="1"/>
  <c r="E20" i="5"/>
  <c r="H18" i="5" s="1"/>
  <c r="E11" i="11" s="1"/>
  <c r="E20" i="3"/>
  <c r="H18" i="3" s="1"/>
  <c r="E8" i="11" s="1"/>
  <c r="E20" i="4"/>
  <c r="H18" i="4" s="1"/>
  <c r="E9" i="11" s="1"/>
  <c r="E20" i="10" l="1"/>
  <c r="H18" i="10" s="1"/>
  <c r="E20" i="11" l="1"/>
</calcChain>
</file>

<file path=xl/sharedStrings.xml><?xml version="1.0" encoding="utf-8"?>
<sst xmlns="http://schemas.openxmlformats.org/spreadsheetml/2006/main" count="684" uniqueCount="132">
  <si>
    <t>หน่วยบริการ</t>
  </si>
  <si>
    <t>เป้าหมาย</t>
  </si>
  <si>
    <t>ผลงาน</t>
  </si>
  <si>
    <t>ร้อยละ</t>
  </si>
  <si>
    <t>รพ.สต.กวางโจน</t>
  </si>
  <si>
    <t>รพ.สต.บัวพักเกวียน</t>
  </si>
  <si>
    <t>รพ.สต.หนองบัวพรม</t>
  </si>
  <si>
    <t>รหัส</t>
  </si>
  <si>
    <t>04037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</si>
  <si>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</si>
  <si>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</si>
  <si>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</si>
  <si>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</si>
  <si>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</si>
  <si>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</si>
  <si>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</si>
  <si>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</si>
  <si>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</si>
  <si>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</si>
  <si>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</si>
  <si>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</si>
  <si>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</si>
  <si>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</si>
  <si>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10978</t>
  </si>
  <si>
    <t>รพ.สต.มูลกระบือ</t>
  </si>
  <si>
    <t>รพ.สต.หนองแซง</t>
  </si>
  <si>
    <t>รพ.สต.บ้านลาด</t>
  </si>
  <si>
    <t>รพ.สต.กุดยม</t>
  </si>
  <si>
    <t>รพ.สต.บ้านเพชร</t>
  </si>
  <si>
    <t>รพ.สต.ภูดิน</t>
  </si>
  <si>
    <t>รพ.สต.กุดจอก</t>
  </si>
  <si>
    <t>รพ.สต.แดงสว่าง</t>
  </si>
  <si>
    <t>รพ.สต.โนนเสลา</t>
  </si>
  <si>
    <t>รพ.สต.โอโล</t>
  </si>
  <si>
    <t>รพ.สต.บ้านธาตุ</t>
  </si>
  <si>
    <t>รพ.สต.บ้านดอน</t>
  </si>
  <si>
    <t>รพ.ภูเขียวเฉลิมพระเกียรติ</t>
  </si>
  <si>
    <t>รวม</t>
  </si>
  <si>
    <t>สรุป</t>
  </si>
  <si>
    <t>ไม่ผ่าน</t>
  </si>
  <si>
    <t>คน</t>
  </si>
  <si>
    <t>%</t>
  </si>
  <si>
    <t>ผ่าน</t>
  </si>
  <si>
    <t>&gt; 60</t>
  </si>
  <si>
    <t>&lt; 30</t>
  </si>
  <si>
    <t>เกณฑ์เขต</t>
  </si>
  <si>
    <t>1.1 ร้อยละ 80 ของเด็กอายุ  9, 18, 30, 42 เดือน ที่ได้รับการตรวจคัดกรองพัฒนาการ &gt;80%</t>
  </si>
  <si>
    <t>&gt; 80</t>
  </si>
  <si>
    <t>ที่มา : HDC</t>
  </si>
  <si>
    <t>ตัวชี้วัดกลาง</t>
  </si>
  <si>
    <t>ลำดับ</t>
  </si>
  <si>
    <t>ตัวชี้วัด</t>
  </si>
  <si>
    <t>ผลลัพธ์</t>
  </si>
  <si>
    <t>ร้อยละผู้ที่มีอายุ 35-74 ปี ได้รับการคัดกรองเบาหวานโดยตรวจระดับน้ำตาลในเลือด</t>
  </si>
  <si>
    <t>ร้อยละผู้ที่มีอายุ 35-74 ปี ได้รับการคัดกรองความดันโลหิตสูง</t>
  </si>
  <si>
    <t>ร้อยละของหญิงมีครรภ์ได้รับการฝากครรภ์ครั้งแรกภายใน 12 สัปดาห์</t>
  </si>
  <si>
    <t>ร้อยละสะสมความครอบคลุมการตรวจคัดกรองมะเร็งปากมดลูกในสตรี 30-60 ปี ภายใน 5 ปี</t>
  </si>
  <si>
    <t>ร้อยละการใช้ยาปฏิชีวนะอย่างรับผิดชอบในผู้ป่วยนอก</t>
  </si>
  <si>
    <t>5.1 โรคอุจาระร่วงเฉียบพลัน</t>
  </si>
  <si>
    <t>5.2 ติดเชื้อระบบทางเดินหายใจ</t>
  </si>
  <si>
    <t>การลดลงของอัตราการนอนโรงพยาบาลด้วยภาวะที่ควรควบคุมด้วยบริการผู้ป่วยนอก (ACSC)</t>
  </si>
  <si>
    <t>ปรเมษฐ  แควภูเขียว</t>
  </si>
  <si>
    <t>นักวิชาการสาธารณสุขชำนาญการ</t>
  </si>
  <si>
    <t>ตัวชี้วัดเขต</t>
  </si>
  <si>
    <t>ร้อยละเด็กได้รับการตรวจคัดกรองพัฒนาการ และติดตามกระตุ้นกรณีที่มีพัฒนาสงสัยล่าช้า</t>
  </si>
  <si>
    <t>1.1 ร้อยละ 80 ของเด็กอายุ  9, 18, 30, 42 เดือน ที่ได้รับการตรวจคัดกรองพัฒนาการ</t>
  </si>
  <si>
    <t>1.2 การตรวจคัดการองพัฒนาการเด็กอายุ 9,18,30,42 เดือน ที่ตรวจพบสงสัยล่าช้า</t>
  </si>
  <si>
    <t xml:space="preserve">1.3 ร้อยละ 60 ของเด็กพัฒนาการสงสัยล่าช้า ที่ได้รับการกระตุ้น และติดตามภายใน 30 วัน </t>
  </si>
  <si>
    <t>ร้อยละการตั้งครรภ์ซ้ำในหญิงอายุน้อยกว่า 20 ปี</t>
  </si>
  <si>
    <t>3. ร้อยละการตั้งครรภ์ซ้ำในหญิงอายุน้อยกว่า 20 ปี</t>
  </si>
  <si>
    <t>คะแนน</t>
  </si>
  <si>
    <t xml:space="preserve">ร้อยละผู้สูงอายุที่มีภาวะพึ่งพิง(ติดเตียง)และกลุ่มเป้าหมายที่สำคัญ (Stroke , CKD , COPD) ได้รับการดูแลต่อเนื่องที่บ้านโดยทีมหมอครอบครัวระดับตำบล </t>
  </si>
  <si>
    <t>อัตราป่วยโรคไข้เลือดออกลดลง (เมื่อเทียบกับค่ามาตรฐานอำเภอ)</t>
  </si>
  <si>
    <t>QOF : Quality and Outcome Framework</t>
  </si>
  <si>
    <t>สรุปผลการดำเนินงาน</t>
  </si>
  <si>
    <t>4. ร้อยละสะสมความครอบคลุมการตรวจคัดกรองมะเร็งปากมดลูกในสตรี 30-60 ปี ภายใน 5  ปี</t>
  </si>
  <si>
    <t>1.3 ร้อยละ 60 ของเด็กพัฒนาการสงสัยล่าช้า ที่ได้รับการกระตุ้น และติดตามภายใน 30 วัน</t>
  </si>
  <si>
    <t>Back</t>
  </si>
  <si>
    <t>&lt; 20</t>
  </si>
  <si>
    <t>ผลงานตามตัวชี้วัด ตามเกณฑ์คุณภาพผลงานบริการ ปีงบประมาณ 2562</t>
  </si>
  <si>
    <t>1. ร้อยละผู้ที่มีอายุ 35-74 ปี ได้รับการคัดกรองเบาหวานโดยตรวจระดับน้ำตาลในเลือด &gt; 90%</t>
  </si>
  <si>
    <t>&gt; 90</t>
  </si>
  <si>
    <t>2. ร้อยละผู้ที่มีอายุ 35-74 ปี ได้รับการคัดกรองความดันโลหิตสูง &gt; 90%</t>
  </si>
  <si>
    <t>3. ร้อยละของหญิงมีครรภ์ได้รับการฝากครรภ์ครั้งแรกภายใน 12 สัปดาห์ &gt;60%</t>
  </si>
  <si>
    <t>5.1 ร้อยละการใช้ยาปฏิชีวนะอย่างรับผิดชอบในผู้ป่วยนอก โรคอุจาระร่วงเฉียบพลัน &lt;20%</t>
  </si>
  <si>
    <t>5.2 ร้อยละการใช้ยาปฏิชีวนะอย่างรับผิดชอบในผู้ป่วยนอก ติดเชื้อระบบทางเดินหายใจ &lt;20%</t>
  </si>
  <si>
    <t>&gt; 20</t>
  </si>
  <si>
    <t xml:space="preserve">1.2 การตรวจคัดการองพัฒนาการเด็กอายุ 9,18,30,42 เดือน ที่ตรวจพบสงสัยล่าช้าไม่น้อยกว่าร้อยละ 20 </t>
  </si>
  <si>
    <t>55 - 59</t>
  </si>
  <si>
    <t>60 - 64</t>
  </si>
  <si>
    <t>65 - 69</t>
  </si>
  <si>
    <t>70 - 74</t>
  </si>
  <si>
    <t>&gt;= 75</t>
  </si>
  <si>
    <t>&lt;= 54.99</t>
  </si>
  <si>
    <t>ค่าเป้าหมาย ปี 62</t>
  </si>
  <si>
    <t>เกณฑ์คะแนน</t>
  </si>
  <si>
    <t>&lt;= 56.99</t>
  </si>
  <si>
    <t>57 - 61</t>
  </si>
  <si>
    <t>62 - 66</t>
  </si>
  <si>
    <t>67 - 71</t>
  </si>
  <si>
    <t>72 - 76</t>
  </si>
  <si>
    <t>&gt;= 77</t>
  </si>
  <si>
    <t>&lt;= 49.99</t>
  </si>
  <si>
    <t>50 - 54</t>
  </si>
  <si>
    <t>&gt;= 70</t>
  </si>
  <si>
    <t>&lt;= 39.99</t>
  </si>
  <si>
    <t>40 - 44</t>
  </si>
  <si>
    <t>45 - 49</t>
  </si>
  <si>
    <t>&gt;= 60</t>
  </si>
  <si>
    <t>&gt;=30.01</t>
  </si>
  <si>
    <t>25.01-30</t>
  </si>
  <si>
    <t>-</t>
  </si>
  <si>
    <t>20.01-25</t>
  </si>
  <si>
    <t>&lt;20</t>
  </si>
  <si>
    <t>69 - 73</t>
  </si>
  <si>
    <t>74 - 78</t>
  </si>
  <si>
    <t>79 - 83</t>
  </si>
  <si>
    <t>84 - 88</t>
  </si>
  <si>
    <t>&gt;=89</t>
  </si>
  <si>
    <t>14 - 18</t>
  </si>
  <si>
    <t>19 - 23</t>
  </si>
  <si>
    <t>24 - 28</t>
  </si>
  <si>
    <t>29 - 33</t>
  </si>
  <si>
    <t>&gt;= 34</t>
  </si>
  <si>
    <t xml:space="preserve">รอสรุปข้อมูลปี 2561 จากงานระบาดวิทยา </t>
  </si>
  <si>
    <t>21.01-22</t>
  </si>
  <si>
    <t>20.01-21</t>
  </si>
  <si>
    <t>19.01-20</t>
  </si>
  <si>
    <t>18.01-19</t>
  </si>
  <si>
    <t>&lt;=18</t>
  </si>
  <si>
    <t>ไตรมาส</t>
  </si>
  <si>
    <t>วันที่ 11 สิงหาคม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</si>
</sst>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theme="3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1" xfId="1" applyBorder="1"/>
    <xf numFmtId="3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/>
    <xf numFmtId="0" fontId="4" fillId="9" borderId="0" xfId="1" applyFill="1" applyAlignment="1">
      <alignment horizontal="center"/>
    </xf>
    <xf numFmtId="2" fontId="0" fillId="6" borderId="1" xfId="0" applyNumberFormat="1" applyFont="1" applyFill="1" applyBorder="1"/>
    <xf numFmtId="2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87" fontId="0" fillId="4" borderId="1" xfId="2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Fill="1" applyBorder="1"/>
    <xf numFmtId="2" fontId="0" fillId="2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0" borderId="0" xfId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0" borderId="0" xfId="1" applyNumberFormat="1" applyAlignment="1">
      <alignment horizontal="left"/>
    </xf>
    <xf numFmtId="49" fontId="5" fillId="8" borderId="0" xfId="0" applyNumberFormat="1" applyFont="1" applyFill="1" applyAlignment="1">
      <alignment horizontal="left" vertical="center"/>
    </xf>
    <xf numFmtId="0" fontId="4" fillId="0" borderId="0" xfId="1"/>
    <xf numFmtId="0" fontId="0" fillId="6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49" fontId="5" fillId="8" borderId="0" xfId="0" applyNumberFormat="1" applyFont="1" applyFill="1" applyAlignment="1">
      <alignment horizontal="left" vertical="center" wrapText="1"/>
    </xf>
    <xf numFmtId="49" fontId="5" fillId="8" borderId="6" xfId="0" applyNumberFormat="1" applyFont="1" applyFill="1" applyBorder="1" applyAlignment="1">
      <alignment horizontal="left" vertical="center" wrapText="1"/>
    </xf>
  </cellXfs>
  <cellStyles count="3">
    <cellStyle name="Hyperlink" xfId="1" builtinId="8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51133451811110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DM!$B$4:$B$19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DM!$E$4:$E$19</c:f>
              <c:numCache>
                <c:formatCode>0.00</c:formatCode>
                <c:ptCount val="16"/>
                <c:pt idx="0">
                  <c:v>93.20083682008368</c:v>
                </c:pt>
                <c:pt idx="1">
                  <c:v>92.784007801072647</c:v>
                </c:pt>
                <c:pt idx="2">
                  <c:v>93.645833333333329</c:v>
                </c:pt>
                <c:pt idx="3">
                  <c:v>96.116504854368927</c:v>
                </c:pt>
                <c:pt idx="4">
                  <c:v>92.465069860279442</c:v>
                </c:pt>
                <c:pt idx="5">
                  <c:v>90.355191256830608</c:v>
                </c:pt>
                <c:pt idx="6">
                  <c:v>92.685063512921587</c:v>
                </c:pt>
                <c:pt idx="7">
                  <c:v>93.029563330621102</c:v>
                </c:pt>
                <c:pt idx="8">
                  <c:v>93.730546909737654</c:v>
                </c:pt>
                <c:pt idx="9">
                  <c:v>92.501464557703571</c:v>
                </c:pt>
                <c:pt idx="10">
                  <c:v>94.669117647058826</c:v>
                </c:pt>
                <c:pt idx="11">
                  <c:v>96.382556987115962</c:v>
                </c:pt>
                <c:pt idx="12">
                  <c:v>70.364199000238045</c:v>
                </c:pt>
                <c:pt idx="13">
                  <c:v>96.928327645051198</c:v>
                </c:pt>
                <c:pt idx="14">
                  <c:v>91.358695652173907</c:v>
                </c:pt>
                <c:pt idx="15">
                  <c:v>93.700989844453019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30256"/>
        <c:axId val="-1770840048"/>
      </c:barChart>
      <c:catAx>
        <c:axId val="-177083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70840048"/>
        <c:crosses val="autoZero"/>
        <c:auto val="1"/>
        <c:lblAlgn val="ctr"/>
        <c:lblOffset val="100"/>
        <c:noMultiLvlLbl val="0"/>
      </c:catAx>
      <c:valAx>
        <c:axId val="-177084004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77083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th-TH" sz="1000"/>
              <a:t>  </a:t>
            </a:r>
            <a:r>
              <a:rPr lang="th-TH" sz="1000" b="1" i="0" u="none" strike="noStrike" baseline="0">
                <a:effectLst/>
              </a:rPr>
              <a:t>ร้อยละการตั้งครรภ์ซ้ำในหญิงอายุน้อยกว่า 20 ปี</a:t>
            </a:r>
            <a:r>
              <a:rPr lang="en-US" sz="1000" b="1" i="0" u="none" strike="noStrike" baseline="0">
                <a:effectLst/>
              </a:rPr>
              <a:t>  </a:t>
            </a:r>
            <a:r>
              <a:rPr lang="th-TH" sz="1000"/>
              <a:t>ปีงบประมาณ 256</a:t>
            </a:r>
            <a:r>
              <a:rPr lang="en-US" sz="1000"/>
              <a:t>2</a:t>
            </a:r>
            <a:endParaRPr lang="th-TH" sz="1000"/>
          </a:p>
        </c:rich>
      </c:tx>
      <c:layout>
        <c:manualLayout>
          <c:xMode val="edge"/>
          <c:yMode val="edge"/>
          <c:x val="0.20809068769316452"/>
          <c:y val="4.4004420042760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TeenAgePreg!$B$4:$B$19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TeenAgePreg!$E$4:$E$19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14.414414414414415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40592"/>
        <c:axId val="-1770838416"/>
      </c:barChart>
      <c:catAx>
        <c:axId val="-177084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38416"/>
        <c:crosses val="autoZero"/>
        <c:auto val="1"/>
        <c:lblAlgn val="ctr"/>
        <c:lblOffset val="100"/>
        <c:noMultiLvlLbl val="0"/>
      </c:catAx>
      <c:valAx>
        <c:axId val="-177083841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4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444787934995423"/>
          <c:w val="0.87218657369321384"/>
          <c:h val="0.55648912246246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HT!$E$3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HT!$B$4:$B$19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HT!$E$4:$E$19</c:f>
              <c:numCache>
                <c:formatCode>0.00</c:formatCode>
                <c:ptCount val="16"/>
                <c:pt idx="0">
                  <c:v>92.792792792792795</c:v>
                </c:pt>
                <c:pt idx="1">
                  <c:v>93.433298862461214</c:v>
                </c:pt>
                <c:pt idx="2">
                  <c:v>91.955372871403412</c:v>
                </c:pt>
                <c:pt idx="3">
                  <c:v>95.916052183777651</c:v>
                </c:pt>
                <c:pt idx="4">
                  <c:v>94.658590308370037</c:v>
                </c:pt>
                <c:pt idx="5">
                  <c:v>94.638148256665687</c:v>
                </c:pt>
                <c:pt idx="6">
                  <c:v>95.787037037037038</c:v>
                </c:pt>
                <c:pt idx="7">
                  <c:v>91.998836194355547</c:v>
                </c:pt>
                <c:pt idx="8">
                  <c:v>97.023523763802203</c:v>
                </c:pt>
                <c:pt idx="9">
                  <c:v>96.495619524405512</c:v>
                </c:pt>
                <c:pt idx="10">
                  <c:v>90.510252742012398</c:v>
                </c:pt>
                <c:pt idx="11">
                  <c:v>98.614072494669514</c:v>
                </c:pt>
                <c:pt idx="12">
                  <c:v>71.595137682957088</c:v>
                </c:pt>
                <c:pt idx="13">
                  <c:v>91.595053447914481</c:v>
                </c:pt>
                <c:pt idx="14">
                  <c:v>90.924276169265028</c:v>
                </c:pt>
                <c:pt idx="15">
                  <c:v>96.179930795847753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33520"/>
        <c:axId val="-1770830800"/>
      </c:barChart>
      <c:catAx>
        <c:axId val="-177083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th-TH"/>
          </a:p>
        </c:txPr>
        <c:crossAx val="-1770830800"/>
        <c:crosses val="autoZero"/>
        <c:auto val="1"/>
        <c:lblAlgn val="ctr"/>
        <c:lblOffset val="100"/>
        <c:noMultiLvlLbl val="0"/>
      </c:catAx>
      <c:valAx>
        <c:axId val="-177083080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3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106018901004383"/>
          <c:w val="0.87218657369321384"/>
          <c:h val="0.584569918714652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'ANC 12 wk'!$B$4:$B$19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'ANC 12 wk'!$E$4:$E$19</c:f>
              <c:numCache>
                <c:formatCode>0.00</c:formatCode>
                <c:ptCount val="16"/>
                <c:pt idx="0">
                  <c:v>76</c:v>
                </c:pt>
                <c:pt idx="1">
                  <c:v>87.5</c:v>
                </c:pt>
                <c:pt idx="2">
                  <c:v>71.428571428571431</c:v>
                </c:pt>
                <c:pt idx="3">
                  <c:v>75</c:v>
                </c:pt>
                <c:pt idx="4">
                  <c:v>81.818181818181813</c:v>
                </c:pt>
                <c:pt idx="5">
                  <c:v>85.18518518518519</c:v>
                </c:pt>
                <c:pt idx="6">
                  <c:v>79.310344827586206</c:v>
                </c:pt>
                <c:pt idx="7">
                  <c:v>91.428571428571431</c:v>
                </c:pt>
                <c:pt idx="8">
                  <c:v>70.588235294117652</c:v>
                </c:pt>
                <c:pt idx="9">
                  <c:v>100</c:v>
                </c:pt>
                <c:pt idx="10">
                  <c:v>80</c:v>
                </c:pt>
                <c:pt idx="11">
                  <c:v>92.857142857142861</c:v>
                </c:pt>
                <c:pt idx="12">
                  <c:v>45.714285714285715</c:v>
                </c:pt>
                <c:pt idx="13">
                  <c:v>88.888888888888886</c:v>
                </c:pt>
                <c:pt idx="14">
                  <c:v>83.333333333333329</c:v>
                </c:pt>
                <c:pt idx="15">
                  <c:v>75.609756097560975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29712"/>
        <c:axId val="-1770829168"/>
      </c:barChart>
      <c:catAx>
        <c:axId val="-177082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29168"/>
        <c:crosses val="autoZero"/>
        <c:auto val="1"/>
        <c:lblAlgn val="ctr"/>
        <c:lblOffset val="100"/>
        <c:noMultiLvlLbl val="0"/>
      </c:catAx>
      <c:valAx>
        <c:axId val="-177082916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2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papsmear!$B$4:$B$19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papsmear!$E$4:$E$19</c:f>
              <c:numCache>
                <c:formatCode>0.00</c:formatCode>
                <c:ptCount val="16"/>
                <c:pt idx="0">
                  <c:v>80.064655172413794</c:v>
                </c:pt>
                <c:pt idx="1">
                  <c:v>77.491961414790993</c:v>
                </c:pt>
                <c:pt idx="2">
                  <c:v>53.136531365313651</c:v>
                </c:pt>
                <c:pt idx="3">
                  <c:v>80.535279805352801</c:v>
                </c:pt>
                <c:pt idx="4">
                  <c:v>39.867841409691628</c:v>
                </c:pt>
                <c:pt idx="5">
                  <c:v>65.653495440729486</c:v>
                </c:pt>
                <c:pt idx="6">
                  <c:v>73.290203327171909</c:v>
                </c:pt>
                <c:pt idx="7">
                  <c:v>61.553398058252426</c:v>
                </c:pt>
                <c:pt idx="8">
                  <c:v>57.567316620241414</c:v>
                </c:pt>
                <c:pt idx="9">
                  <c:v>62.909567496723461</c:v>
                </c:pt>
                <c:pt idx="10">
                  <c:v>56.459330143540669</c:v>
                </c:pt>
                <c:pt idx="11">
                  <c:v>41.612903225806448</c:v>
                </c:pt>
                <c:pt idx="12">
                  <c:v>19.555330975240022</c:v>
                </c:pt>
                <c:pt idx="13">
                  <c:v>28.565418594867481</c:v>
                </c:pt>
                <c:pt idx="14">
                  <c:v>80.525686977299884</c:v>
                </c:pt>
                <c:pt idx="15">
                  <c:v>49.864645370871685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26992"/>
        <c:axId val="-1770832432"/>
      </c:barChart>
      <c:catAx>
        <c:axId val="-1770826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32432"/>
        <c:crosses val="autoZero"/>
        <c:auto val="1"/>
        <c:lblAlgn val="ctr"/>
        <c:lblOffset val="100"/>
        <c:noMultiLvlLbl val="0"/>
      </c:catAx>
      <c:valAx>
        <c:axId val="-177083243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2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'RDU AGE'!$B$4:$B$19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AGE'!$E$4:$E$19</c:f>
              <c:numCache>
                <c:formatCode>0.00</c:formatCode>
                <c:ptCount val="16"/>
                <c:pt idx="0">
                  <c:v>21.875</c:v>
                </c:pt>
                <c:pt idx="1">
                  <c:v>6.4516129032258061</c:v>
                </c:pt>
                <c:pt idx="2">
                  <c:v>8</c:v>
                </c:pt>
                <c:pt idx="3">
                  <c:v>0</c:v>
                </c:pt>
                <c:pt idx="4">
                  <c:v>4.7619047619047619</c:v>
                </c:pt>
                <c:pt idx="5">
                  <c:v>6.0150375939849621</c:v>
                </c:pt>
                <c:pt idx="6">
                  <c:v>9.615384615384615</c:v>
                </c:pt>
                <c:pt idx="7">
                  <c:v>8.1967213114754092</c:v>
                </c:pt>
                <c:pt idx="8">
                  <c:v>0.82644628099173556</c:v>
                </c:pt>
                <c:pt idx="9">
                  <c:v>4.6511627906976747</c:v>
                </c:pt>
                <c:pt idx="10">
                  <c:v>4.6296296296296298</c:v>
                </c:pt>
                <c:pt idx="11">
                  <c:v>4.6511627906976747</c:v>
                </c:pt>
                <c:pt idx="12">
                  <c:v>9.5238095238095237</c:v>
                </c:pt>
                <c:pt idx="13">
                  <c:v>0</c:v>
                </c:pt>
                <c:pt idx="14">
                  <c:v>11.940298507462687</c:v>
                </c:pt>
                <c:pt idx="15">
                  <c:v>11.74852652259332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38960"/>
        <c:axId val="-1770834064"/>
      </c:barChart>
      <c:catAx>
        <c:axId val="-177083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34064"/>
        <c:crosses val="autoZero"/>
        <c:auto val="1"/>
        <c:lblAlgn val="ctr"/>
        <c:lblOffset val="100"/>
        <c:noMultiLvlLbl val="0"/>
      </c:catAx>
      <c:valAx>
        <c:axId val="-177083406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3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'RDU URI'!$B$4:$B$19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URI'!$E$4:$E$19</c:f>
              <c:numCache>
                <c:formatCode>0.00</c:formatCode>
                <c:ptCount val="16"/>
                <c:pt idx="0">
                  <c:v>3.8269550748752081</c:v>
                </c:pt>
                <c:pt idx="1">
                  <c:v>0.34246575342465752</c:v>
                </c:pt>
                <c:pt idx="2">
                  <c:v>10.62124248496994</c:v>
                </c:pt>
                <c:pt idx="3">
                  <c:v>2.7718550106609809</c:v>
                </c:pt>
                <c:pt idx="4">
                  <c:v>2.9213483146067416</c:v>
                </c:pt>
                <c:pt idx="5">
                  <c:v>5.9970014992503744</c:v>
                </c:pt>
                <c:pt idx="6">
                  <c:v>5.8721934369602762</c:v>
                </c:pt>
                <c:pt idx="7">
                  <c:v>3.0259365994236309</c:v>
                </c:pt>
                <c:pt idx="8">
                  <c:v>0.43956043956043955</c:v>
                </c:pt>
                <c:pt idx="9">
                  <c:v>2.4305555555555554</c:v>
                </c:pt>
                <c:pt idx="10">
                  <c:v>1.1655011655011656</c:v>
                </c:pt>
                <c:pt idx="11">
                  <c:v>7.2790294627383014</c:v>
                </c:pt>
                <c:pt idx="12">
                  <c:v>6.756756756756757</c:v>
                </c:pt>
                <c:pt idx="13">
                  <c:v>8.8077336197636953</c:v>
                </c:pt>
                <c:pt idx="14">
                  <c:v>3.8802660753880267</c:v>
                </c:pt>
                <c:pt idx="15">
                  <c:v>20.33012379642366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37872"/>
        <c:axId val="-1770841136"/>
      </c:barChart>
      <c:catAx>
        <c:axId val="-177083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41136"/>
        <c:crosses val="autoZero"/>
        <c:auto val="1"/>
        <c:lblAlgn val="ctr"/>
        <c:lblOffset val="100"/>
        <c:noMultiLvlLbl val="0"/>
      </c:catAx>
      <c:valAx>
        <c:axId val="-177084113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3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9303391820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DSPM1!$B$4:$B$19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DSPM1!$E$4:$E$19</c:f>
              <c:numCache>
                <c:formatCode>0.00</c:formatCode>
                <c:ptCount val="16"/>
                <c:pt idx="0">
                  <c:v>76.506024096385545</c:v>
                </c:pt>
                <c:pt idx="1">
                  <c:v>82.775119617224874</c:v>
                </c:pt>
                <c:pt idx="2">
                  <c:v>77.669902912621353</c:v>
                </c:pt>
                <c:pt idx="3">
                  <c:v>72.027972027972027</c:v>
                </c:pt>
                <c:pt idx="4">
                  <c:v>84</c:v>
                </c:pt>
                <c:pt idx="5">
                  <c:v>81.418918918918919</c:v>
                </c:pt>
                <c:pt idx="6">
                  <c:v>78.160919540229884</c:v>
                </c:pt>
                <c:pt idx="7">
                  <c:v>81.081081081081081</c:v>
                </c:pt>
                <c:pt idx="8">
                  <c:v>77.127659574468083</c:v>
                </c:pt>
                <c:pt idx="9">
                  <c:v>73.451327433628322</c:v>
                </c:pt>
                <c:pt idx="10">
                  <c:v>80.208333333333329</c:v>
                </c:pt>
                <c:pt idx="11">
                  <c:v>70.165745856353595</c:v>
                </c:pt>
                <c:pt idx="12">
                  <c:v>64.130434782608702</c:v>
                </c:pt>
                <c:pt idx="13">
                  <c:v>65.945945945945951</c:v>
                </c:pt>
                <c:pt idx="14">
                  <c:v>83.043478260869563</c:v>
                </c:pt>
                <c:pt idx="15">
                  <c:v>78.867924528301884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31344"/>
        <c:axId val="-1770828624"/>
      </c:barChart>
      <c:catAx>
        <c:axId val="-177083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28624"/>
        <c:crosses val="autoZero"/>
        <c:auto val="1"/>
        <c:lblAlgn val="ctr"/>
        <c:lblOffset val="100"/>
        <c:noMultiLvlLbl val="0"/>
      </c:catAx>
      <c:valAx>
        <c:axId val="-177082862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3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09054345384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DSPM2!$B$4:$B$19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DSPM2!$E$4:$E$19</c:f>
              <c:numCache>
                <c:formatCode>0.00</c:formatCode>
                <c:ptCount val="16"/>
                <c:pt idx="0">
                  <c:v>37.00787401574803</c:v>
                </c:pt>
                <c:pt idx="1">
                  <c:v>30.057803468208093</c:v>
                </c:pt>
                <c:pt idx="2">
                  <c:v>25</c:v>
                </c:pt>
                <c:pt idx="3">
                  <c:v>34.95145631067961</c:v>
                </c:pt>
                <c:pt idx="4">
                  <c:v>30.952380952380953</c:v>
                </c:pt>
                <c:pt idx="5">
                  <c:v>26.141078838174273</c:v>
                </c:pt>
                <c:pt idx="6">
                  <c:v>22.794117647058822</c:v>
                </c:pt>
                <c:pt idx="7">
                  <c:v>43.333333333333336</c:v>
                </c:pt>
                <c:pt idx="8">
                  <c:v>11.03448275862069</c:v>
                </c:pt>
                <c:pt idx="9">
                  <c:v>19.277108433734941</c:v>
                </c:pt>
                <c:pt idx="10">
                  <c:v>16.883116883116884</c:v>
                </c:pt>
                <c:pt idx="11">
                  <c:v>20.472440944881889</c:v>
                </c:pt>
                <c:pt idx="12">
                  <c:v>13.559322033898304</c:v>
                </c:pt>
                <c:pt idx="13">
                  <c:v>13.114754098360656</c:v>
                </c:pt>
                <c:pt idx="14">
                  <c:v>26.701570680628272</c:v>
                </c:pt>
                <c:pt idx="15">
                  <c:v>27.990430622009569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28080"/>
        <c:axId val="-1770842224"/>
      </c:barChart>
      <c:catAx>
        <c:axId val="-177082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42224"/>
        <c:crosses val="autoZero"/>
        <c:auto val="1"/>
        <c:lblAlgn val="ctr"/>
        <c:lblOffset val="100"/>
        <c:noMultiLvlLbl val="0"/>
      </c:catAx>
      <c:valAx>
        <c:axId val="-177084222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2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73067420974024"/>
          <c:w val="0.87218657369321384"/>
          <c:h val="0.63664146582737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DSPM3!$B$4:$B$19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DSPM3!$E$4:$E$19</c:f>
              <c:numCache>
                <c:formatCode>0.00</c:formatCode>
                <c:ptCount val="16"/>
                <c:pt idx="0">
                  <c:v>91.489361702127653</c:v>
                </c:pt>
                <c:pt idx="1">
                  <c:v>92.307692307692307</c:v>
                </c:pt>
                <c:pt idx="2">
                  <c:v>95</c:v>
                </c:pt>
                <c:pt idx="3">
                  <c:v>100</c:v>
                </c:pt>
                <c:pt idx="4">
                  <c:v>87.179487179487182</c:v>
                </c:pt>
                <c:pt idx="5">
                  <c:v>76.19047619047619</c:v>
                </c:pt>
                <c:pt idx="6">
                  <c:v>93.548387096774192</c:v>
                </c:pt>
                <c:pt idx="7">
                  <c:v>93.589743589743591</c:v>
                </c:pt>
                <c:pt idx="8">
                  <c:v>100</c:v>
                </c:pt>
                <c:pt idx="9">
                  <c:v>93.75</c:v>
                </c:pt>
                <c:pt idx="10">
                  <c:v>80.769230769230774</c:v>
                </c:pt>
                <c:pt idx="11">
                  <c:v>50</c:v>
                </c:pt>
                <c:pt idx="12">
                  <c:v>66.666666666666671</c:v>
                </c:pt>
                <c:pt idx="13">
                  <c:v>18.75</c:v>
                </c:pt>
                <c:pt idx="14">
                  <c:v>100</c:v>
                </c:pt>
                <c:pt idx="15">
                  <c:v>41.025641025641029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0827536"/>
        <c:axId val="-1770841680"/>
      </c:barChart>
      <c:catAx>
        <c:axId val="-177082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0841680"/>
        <c:crosses val="autoZero"/>
        <c:auto val="1"/>
        <c:lblAlgn val="ctr"/>
        <c:lblOffset val="100"/>
        <c:noMultiLvlLbl val="0"/>
      </c:catAx>
      <c:valAx>
        <c:axId val="-177084168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177082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158327</xdr:rowOff>
    </xdr:from>
    <xdr:ext cx="6819900" cy="232197"/>
    <xdr:sp macro="" textlink="">
      <xdr:nvSpPr>
        <xdr:cNvPr id="6" name="TextBox 5"/>
        <xdr:cNvSpPr txBox="1"/>
      </xdr:nvSpPr>
      <xdr:spPr>
        <a:xfrm>
          <a:off x="0" y="396832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ปีขึ้นไปได้รับการคัดกรองเบาหวาน 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539115</xdr:colOff>
      <xdr:row>25</xdr:row>
      <xdr:rowOff>123825</xdr:rowOff>
    </xdr:from>
    <xdr:to>
      <xdr:col>8</xdr:col>
      <xdr:colOff>390525</xdr:colOff>
      <xdr:row>25</xdr:row>
      <xdr:rowOff>133352</xdr:rowOff>
    </xdr:to>
    <xdr:cxnSp macro="">
      <xdr:nvCxnSpPr>
        <xdr:cNvPr id="5" name="ตัวเชื่อมต่อตรง 4"/>
        <xdr:cNvCxnSpPr/>
      </xdr:nvCxnSpPr>
      <xdr:spPr>
        <a:xfrm flipV="1">
          <a:off x="539115" y="46577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25</xdr:row>
      <xdr:rowOff>9525</xdr:rowOff>
    </xdr:from>
    <xdr:to>
      <xdr:col>9</xdr:col>
      <xdr:colOff>247650</xdr:colOff>
      <xdr:row>26</xdr:row>
      <xdr:rowOff>95250</xdr:rowOff>
    </xdr:to>
    <xdr:sp macro="" textlink="">
      <xdr:nvSpPr>
        <xdr:cNvPr id="4" name="TextBox 3"/>
        <xdr:cNvSpPr txBox="1"/>
      </xdr:nvSpPr>
      <xdr:spPr>
        <a:xfrm>
          <a:off x="6543675" y="45434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9524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28575</xdr:rowOff>
    </xdr:from>
    <xdr:to>
      <xdr:col>8</xdr:col>
      <xdr:colOff>419100</xdr:colOff>
      <xdr:row>36</xdr:row>
      <xdr:rowOff>28575</xdr:rowOff>
    </xdr:to>
    <xdr:cxnSp macro="">
      <xdr:nvCxnSpPr>
        <xdr:cNvPr id="3" name="ตัวเชื่อมต่อตรง 2"/>
        <xdr:cNvCxnSpPr/>
      </xdr:nvCxnSpPr>
      <xdr:spPr>
        <a:xfrm>
          <a:off x="590550" y="6543675"/>
          <a:ext cx="601027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35</xdr:row>
      <xdr:rowOff>66675</xdr:rowOff>
    </xdr:from>
    <xdr:to>
      <xdr:col>9</xdr:col>
      <xdr:colOff>266700</xdr:colOff>
      <xdr:row>36</xdr:row>
      <xdr:rowOff>152400</xdr:rowOff>
    </xdr:to>
    <xdr:sp macro="" textlink="">
      <xdr:nvSpPr>
        <xdr:cNvPr id="4" name="TextBox 3"/>
        <xdr:cNvSpPr txBox="1"/>
      </xdr:nvSpPr>
      <xdr:spPr>
        <a:xfrm>
          <a:off x="6600825" y="64103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38099</xdr:rowOff>
    </xdr:from>
    <xdr:to>
      <xdr:col>9</xdr:col>
      <xdr:colOff>0</xdr:colOff>
      <xdr:row>43</xdr:row>
      <xdr:rowOff>180974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9526</xdr:colOff>
      <xdr:row>21</xdr:row>
      <xdr:rowOff>171450</xdr:rowOff>
    </xdr:from>
    <xdr:ext cx="6858000" cy="238125"/>
    <xdr:sp macro="" textlink="">
      <xdr:nvSpPr>
        <xdr:cNvPr id="9" name="TextBox 8"/>
        <xdr:cNvSpPr txBox="1"/>
      </xdr:nvSpPr>
      <xdr:spPr>
        <a:xfrm>
          <a:off x="9526" y="3981450"/>
          <a:ext cx="68580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ปีขึ้นไปได้รับการคัดกรองความดันโลหิตสูง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590550</xdr:colOff>
      <xdr:row>25</xdr:row>
      <xdr:rowOff>133350</xdr:rowOff>
    </xdr:from>
    <xdr:to>
      <xdr:col>8</xdr:col>
      <xdr:colOff>485775</xdr:colOff>
      <xdr:row>25</xdr:row>
      <xdr:rowOff>142875</xdr:rowOff>
    </xdr:to>
    <xdr:cxnSp macro="">
      <xdr:nvCxnSpPr>
        <xdr:cNvPr id="5" name="ตัวเชื่อมต่อตรง 4"/>
        <xdr:cNvCxnSpPr/>
      </xdr:nvCxnSpPr>
      <xdr:spPr>
        <a:xfrm flipV="1">
          <a:off x="590550" y="4667250"/>
          <a:ext cx="60769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24</xdr:row>
      <xdr:rowOff>171450</xdr:rowOff>
    </xdr:from>
    <xdr:to>
      <xdr:col>9</xdr:col>
      <xdr:colOff>333375</xdr:colOff>
      <xdr:row>26</xdr:row>
      <xdr:rowOff>76200</xdr:rowOff>
    </xdr:to>
    <xdr:sp macro="" textlink="">
      <xdr:nvSpPr>
        <xdr:cNvPr id="6" name="TextBox 5"/>
        <xdr:cNvSpPr txBox="1"/>
      </xdr:nvSpPr>
      <xdr:spPr>
        <a:xfrm>
          <a:off x="6667500" y="45243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171450</xdr:rowOff>
    </xdr:from>
    <xdr:to>
      <xdr:col>9</xdr:col>
      <xdr:colOff>0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85725</xdr:rowOff>
    </xdr:from>
    <xdr:to>
      <xdr:col>8</xdr:col>
      <xdr:colOff>647700</xdr:colOff>
      <xdr:row>23</xdr:row>
      <xdr:rowOff>19050</xdr:rowOff>
    </xdr:to>
    <xdr:sp macro="" textlink="">
      <xdr:nvSpPr>
        <xdr:cNvPr id="5" name="TextBox 4"/>
        <xdr:cNvSpPr txBox="1"/>
      </xdr:nvSpPr>
      <xdr:spPr>
        <a:xfrm>
          <a:off x="0" y="3886200"/>
          <a:ext cx="68294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ร้อยละของหญิงมีครรภ์ได้รับการฝากครรภ์ครั้งแรกภายใน 12 สัปดาห์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447675</xdr:colOff>
      <xdr:row>28</xdr:row>
      <xdr:rowOff>152400</xdr:rowOff>
    </xdr:from>
    <xdr:to>
      <xdr:col>9</xdr:col>
      <xdr:colOff>295275</xdr:colOff>
      <xdr:row>30</xdr:row>
      <xdr:rowOff>57150</xdr:rowOff>
    </xdr:to>
    <xdr:sp macro="" textlink="">
      <xdr:nvSpPr>
        <xdr:cNvPr id="6" name="TextBox 5"/>
        <xdr:cNvSpPr txBox="1"/>
      </xdr:nvSpPr>
      <xdr:spPr>
        <a:xfrm>
          <a:off x="6629400" y="52197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  <xdr:twoCellAnchor>
    <xdr:from>
      <xdr:col>0</xdr:col>
      <xdr:colOff>581025</xdr:colOff>
      <xdr:row>29</xdr:row>
      <xdr:rowOff>104775</xdr:rowOff>
    </xdr:from>
    <xdr:to>
      <xdr:col>8</xdr:col>
      <xdr:colOff>466725</xdr:colOff>
      <xdr:row>29</xdr:row>
      <xdr:rowOff>104776</xdr:rowOff>
    </xdr:to>
    <xdr:cxnSp macro="">
      <xdr:nvCxnSpPr>
        <xdr:cNvPr id="8" name="ตัวเชื่อมต่อตรง 7"/>
        <xdr:cNvCxnSpPr/>
      </xdr:nvCxnSpPr>
      <xdr:spPr>
        <a:xfrm flipV="1">
          <a:off x="581025" y="5353050"/>
          <a:ext cx="6067425" cy="1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27</xdr:row>
      <xdr:rowOff>9525</xdr:rowOff>
    </xdr:from>
    <xdr:to>
      <xdr:col>8</xdr:col>
      <xdr:colOff>428625</xdr:colOff>
      <xdr:row>27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600075" y="4895850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647700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1905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ร้อยละสะสมความครอบคลุมการตรวจคัดกรองมะเร็งปากมดลูกในสตรี 30-60 ปี ภายใน 5  ปี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419100</xdr:colOff>
      <xdr:row>26</xdr:row>
      <xdr:rowOff>38100</xdr:rowOff>
    </xdr:from>
    <xdr:to>
      <xdr:col>9</xdr:col>
      <xdr:colOff>266700</xdr:colOff>
      <xdr:row>27</xdr:row>
      <xdr:rowOff>123825</xdr:rowOff>
    </xdr:to>
    <xdr:sp macro="" textlink="">
      <xdr:nvSpPr>
        <xdr:cNvPr id="6" name="TextBox 5"/>
        <xdr:cNvSpPr txBox="1"/>
      </xdr:nvSpPr>
      <xdr:spPr>
        <a:xfrm>
          <a:off x="660082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36</xdr:row>
      <xdr:rowOff>19050</xdr:rowOff>
    </xdr:from>
    <xdr:to>
      <xdr:col>8</xdr:col>
      <xdr:colOff>409575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600075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133350</xdr:rowOff>
    </xdr:from>
    <xdr:to>
      <xdr:col>8</xdr:col>
      <xdr:colOff>666750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3810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โรคอุจาระร่วงเฉียบพลัน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35</xdr:row>
      <xdr:rowOff>47625</xdr:rowOff>
    </xdr:from>
    <xdr:to>
      <xdr:col>9</xdr:col>
      <xdr:colOff>247650</xdr:colOff>
      <xdr:row>36</xdr:row>
      <xdr:rowOff>133350</xdr:rowOff>
    </xdr:to>
    <xdr:sp macro="" textlink="">
      <xdr:nvSpPr>
        <xdr:cNvPr id="6" name="TextBox 5"/>
        <xdr:cNvSpPr txBox="1"/>
      </xdr:nvSpPr>
      <xdr:spPr>
        <a:xfrm>
          <a:off x="6581775" y="63912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9</xdr:col>
      <xdr:colOff>0</xdr:colOff>
      <xdr:row>43</xdr:row>
      <xdr:rowOff>171451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19050</xdr:rowOff>
    </xdr:from>
    <xdr:to>
      <xdr:col>8</xdr:col>
      <xdr:colOff>400050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590550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6" name="TextBox 5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ติดเชื้อระบบทางเดินหายใจ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35</xdr:row>
      <xdr:rowOff>57150</xdr:rowOff>
    </xdr:from>
    <xdr:to>
      <xdr:col>9</xdr:col>
      <xdr:colOff>228600</xdr:colOff>
      <xdr:row>36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64008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9</xdr:col>
      <xdr:colOff>0</xdr:colOff>
      <xdr:row>44</xdr:row>
      <xdr:rowOff>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26</xdr:row>
      <xdr:rowOff>161925</xdr:rowOff>
    </xdr:from>
    <xdr:to>
      <xdr:col>8</xdr:col>
      <xdr:colOff>409575</xdr:colOff>
      <xdr:row>26</xdr:row>
      <xdr:rowOff>171450</xdr:rowOff>
    </xdr:to>
    <xdr:cxnSp macro="">
      <xdr:nvCxnSpPr>
        <xdr:cNvPr id="3" name="ตัวเชื่อมต่อตรง 2"/>
        <xdr:cNvCxnSpPr/>
      </xdr:nvCxnSpPr>
      <xdr:spPr>
        <a:xfrm flipV="1">
          <a:off x="581025" y="486727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21</xdr:row>
      <xdr:rowOff>123825</xdr:rowOff>
    </xdr:from>
    <xdr:to>
      <xdr:col>8</xdr:col>
      <xdr:colOff>676275</xdr:colOff>
      <xdr:row>23</xdr:row>
      <xdr:rowOff>57150</xdr:rowOff>
    </xdr:to>
    <xdr:sp macro="" textlink="">
      <xdr:nvSpPr>
        <xdr:cNvPr id="4" name="TextBox 3"/>
        <xdr:cNvSpPr txBox="1"/>
      </xdr:nvSpPr>
      <xdr:spPr>
        <a:xfrm>
          <a:off x="47625" y="392430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80 ของเด็กอายุ 9 , 18 , 30 , 24 เดือนได้รับการตรวจพัฒนาการ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26</xdr:row>
      <xdr:rowOff>19050</xdr:rowOff>
    </xdr:from>
    <xdr:to>
      <xdr:col>9</xdr:col>
      <xdr:colOff>247650</xdr:colOff>
      <xdr:row>27</xdr:row>
      <xdr:rowOff>104775</xdr:rowOff>
    </xdr:to>
    <xdr:sp macro="" textlink="">
      <xdr:nvSpPr>
        <xdr:cNvPr id="5" name="TextBox 4"/>
        <xdr:cNvSpPr txBox="1"/>
      </xdr:nvSpPr>
      <xdr:spPr>
        <a:xfrm>
          <a:off x="658177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180974</xdr:rowOff>
    </xdr:from>
    <xdr:to>
      <xdr:col>9</xdr:col>
      <xdr:colOff>19050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35</xdr:row>
      <xdr:rowOff>66675</xdr:rowOff>
    </xdr:from>
    <xdr:to>
      <xdr:col>8</xdr:col>
      <xdr:colOff>400050</xdr:colOff>
      <xdr:row>35</xdr:row>
      <xdr:rowOff>76200</xdr:rowOff>
    </xdr:to>
    <xdr:cxnSp macro="">
      <xdr:nvCxnSpPr>
        <xdr:cNvPr id="3" name="ตัวเชื่อมต่อตรง 2"/>
        <xdr:cNvCxnSpPr/>
      </xdr:nvCxnSpPr>
      <xdr:spPr>
        <a:xfrm flipV="1">
          <a:off x="571500" y="641032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5" name="TextBox 4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การตรวจคัดกรองพัฒนาการเด็ก อายุ 9 ,18, 30, 42 เดือน พบสงสัยล่าช้า ไม่น้อยกว่าร้อยละ 20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34</xdr:row>
      <xdr:rowOff>123825</xdr:rowOff>
    </xdr:from>
    <xdr:to>
      <xdr:col>9</xdr:col>
      <xdr:colOff>247650</xdr:colOff>
      <xdr:row>36</xdr:row>
      <xdr:rowOff>19050</xdr:rowOff>
    </xdr:to>
    <xdr:sp macro="" textlink="">
      <xdr:nvSpPr>
        <xdr:cNvPr id="6" name="TextBox 5"/>
        <xdr:cNvSpPr txBox="1"/>
      </xdr:nvSpPr>
      <xdr:spPr>
        <a:xfrm>
          <a:off x="6467475" y="6591300"/>
          <a:ext cx="4572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8</xdr:col>
      <xdr:colOff>676275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30</xdr:row>
      <xdr:rowOff>0</xdr:rowOff>
    </xdr:from>
    <xdr:to>
      <xdr:col>8</xdr:col>
      <xdr:colOff>390525</xdr:colOff>
      <xdr:row>30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590550" y="5429250"/>
          <a:ext cx="5981700" cy="1905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21</xdr:row>
      <xdr:rowOff>66675</xdr:rowOff>
    </xdr:from>
    <xdr:to>
      <xdr:col>8</xdr:col>
      <xdr:colOff>657225</xdr:colOff>
      <xdr:row>23</xdr:row>
      <xdr:rowOff>0</xdr:rowOff>
    </xdr:to>
    <xdr:sp macro="" textlink="">
      <xdr:nvSpPr>
        <xdr:cNvPr id="4" name="TextBox 3"/>
        <xdr:cNvSpPr txBox="1"/>
      </xdr:nvSpPr>
      <xdr:spPr>
        <a:xfrm>
          <a:off x="28575" y="386715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60 ของเด็กพัฒนาการล่าช้าได้รับการกระตุ้นและติดตามผลภายใน 30 วัน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29</xdr:row>
      <xdr:rowOff>57150</xdr:rowOff>
    </xdr:from>
    <xdr:to>
      <xdr:col>9</xdr:col>
      <xdr:colOff>228600</xdr:colOff>
      <xdr:row>30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53149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pm.hdc.moph.go.th/hdc/main/index_pk.ph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pm.hdc.moph.go.th/hdc/reports/report.php?source=pformated/format1.php&amp;cat_id=1ed90bc32310b503b7ca9b32af425ae5&amp;id=4f7d8042fb0a064b25f29a48f6ccd23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pm.hdc.moph.go.th/hdc/reports/report.php?source=pformated/format1.php&amp;cat_id=b2b59e64c4e6c92d4b1ec16a599d882b&amp;id=626c89f6b8d9f7ed90c72c719775eb0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pm.hdc.moph.go.th/hdc/reports/report.php?source=pformated/format1.php&amp;cat_id=b2b59e64c4e6c92d4b1ec16a599d882b&amp;id=9702fa28cd2ec73ecc6af89d14f468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pm.hdc.moph.go.th/hdc/reports/report.php?source=pformated/format1.php&amp;cat_id=1ed90bc32310b503b7ca9b32af425ae5&amp;id=1c1b8e24aff59258a806f122e26403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pm.hdc.moph.go.th/hdc/reports/report.php?source=pformated/format1.php&amp;cat_id=6966b0664b89805a484d7ac96c6edc48&amp;id=4eab25b045dc0a9453d85c98dc2fdef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pm.hdc.moph.go.th/hdc/reports/report.php?source=pformated/format1.php&amp;cat_id=03b912ab9ccb4c07280a89bf05e5900e&amp;id=2103caa0f068d4575720600d78d5ad6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pm.hdc.moph.go.th/hdc/reports/report.php?source=pformated/format1.php&amp;cat_id=03b912ab9ccb4c07280a89bf05e5900e&amp;id=d1ccec314e92875acb5142769eb479a2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B20" sqref="B20"/>
    </sheetView>
  </sheetViews>
  <sheetFormatPr defaultColWidth="9" defaultRowHeight="14.25" x14ac:dyDescent="0.2"/>
  <cols>
    <col min="1" max="1" width="5.375" style="2" customWidth="1"/>
    <col min="2" max="2" width="70" style="14" bestFit="1" customWidth="1"/>
    <col min="3" max="16384" width="9" style="14"/>
  </cols>
  <sheetData>
    <row r="1" spans="1:8" x14ac:dyDescent="0.2">
      <c r="A1" s="57" t="s">
        <v>79</v>
      </c>
      <c r="B1" s="57"/>
      <c r="C1" s="57"/>
      <c r="D1" s="57"/>
      <c r="E1" s="57"/>
      <c r="F1" s="57"/>
      <c r="G1" s="57"/>
    </row>
    <row r="2" spans="1:8" x14ac:dyDescent="0.2">
      <c r="A2" s="57" t="s">
        <v>73</v>
      </c>
      <c r="B2" s="57"/>
      <c r="C2" s="57"/>
      <c r="D2" s="57"/>
      <c r="E2" s="57"/>
      <c r="F2" s="57"/>
      <c r="G2" s="57"/>
    </row>
    <row r="3" spans="1:8" x14ac:dyDescent="0.2">
      <c r="E3" s="14" t="s">
        <v>61</v>
      </c>
    </row>
    <row r="4" spans="1:8" x14ac:dyDescent="0.2">
      <c r="A4" s="58" t="s">
        <v>49</v>
      </c>
      <c r="B4" s="58"/>
      <c r="E4" s="14" t="s">
        <v>62</v>
      </c>
    </row>
    <row r="5" spans="1:8" x14ac:dyDescent="0.2">
      <c r="A5" s="21" t="s">
        <v>50</v>
      </c>
      <c r="B5" s="21" t="s">
        <v>51</v>
      </c>
      <c r="C5" s="21" t="s">
        <v>1</v>
      </c>
      <c r="D5" s="21" t="s">
        <v>2</v>
      </c>
      <c r="E5" s="21" t="s">
        <v>3</v>
      </c>
      <c r="F5" s="21" t="s">
        <v>45</v>
      </c>
      <c r="G5" s="21" t="s">
        <v>52</v>
      </c>
    </row>
    <row r="6" spans="1:8" x14ac:dyDescent="0.2">
      <c r="A6" s="15">
        <v>1</v>
      </c>
      <c r="B6" s="16" t="s">
        <v>53</v>
      </c>
      <c r="C6" s="24">
        <f>DM!H16</f>
        <v>46425</v>
      </c>
      <c r="D6" s="24">
        <f>DM!H17</f>
        <v>42516</v>
      </c>
      <c r="E6" s="38">
        <f>DM!H18</f>
        <v>91.579967689822297</v>
      </c>
      <c r="F6" s="15" t="str">
        <f>DM!H19</f>
        <v>&gt; 90</v>
      </c>
      <c r="G6" s="22" t="str">
        <f>DM!H20</f>
        <v>ผ่าน</v>
      </c>
      <c r="H6" s="50"/>
    </row>
    <row r="7" spans="1:8" x14ac:dyDescent="0.2">
      <c r="A7" s="15">
        <v>2</v>
      </c>
      <c r="B7" s="16" t="s">
        <v>54</v>
      </c>
      <c r="C7" s="24">
        <f>HT!H16</f>
        <v>43590</v>
      </c>
      <c r="D7" s="24">
        <f>HT!H17</f>
        <v>40144</v>
      </c>
      <c r="E7" s="38">
        <f>HT!H18</f>
        <v>92.094517091075929</v>
      </c>
      <c r="F7" s="15" t="str">
        <f>HT!H19</f>
        <v>&gt; 90</v>
      </c>
      <c r="G7" s="22" t="str">
        <f>HT!H20</f>
        <v>ผ่าน</v>
      </c>
      <c r="H7" s="50"/>
    </row>
    <row r="8" spans="1:8" x14ac:dyDescent="0.2">
      <c r="A8" s="15">
        <v>3</v>
      </c>
      <c r="B8" s="16" t="s">
        <v>55</v>
      </c>
      <c r="C8" s="24">
        <f>'ANC 12 wk'!H16</f>
        <v>340</v>
      </c>
      <c r="D8" s="24">
        <f>'ANC 12 wk'!H17</f>
        <v>269</v>
      </c>
      <c r="E8" s="38">
        <f>'ANC 12 wk'!H18</f>
        <v>79.117647058823536</v>
      </c>
      <c r="F8" s="15" t="str">
        <f>'ANC 12 wk'!H19</f>
        <v>&gt; 60</v>
      </c>
      <c r="G8" s="22" t="str">
        <f>'ANC 12 wk'!H20</f>
        <v>ผ่าน</v>
      </c>
      <c r="H8" s="50"/>
    </row>
    <row r="9" spans="1:8" x14ac:dyDescent="0.2">
      <c r="A9" s="15">
        <v>4</v>
      </c>
      <c r="B9" s="16" t="s">
        <v>56</v>
      </c>
      <c r="C9" s="24">
        <f>papsmear!H16</f>
        <v>21378</v>
      </c>
      <c r="D9" s="24">
        <f>papsmear!H17</f>
        <v>11405</v>
      </c>
      <c r="E9" s="39">
        <f>papsmear!H18</f>
        <v>53.349237533913367</v>
      </c>
      <c r="F9" s="15" t="str">
        <f>papsmear!H19</f>
        <v>&gt; 80</v>
      </c>
      <c r="G9" s="23" t="str">
        <f>papsmear!H20</f>
        <v>ไม่ผ่าน</v>
      </c>
      <c r="H9" s="51"/>
    </row>
    <row r="10" spans="1:8" x14ac:dyDescent="0.2">
      <c r="A10" s="15">
        <v>5</v>
      </c>
      <c r="B10" s="56" t="s">
        <v>57</v>
      </c>
      <c r="C10" s="56"/>
      <c r="D10" s="56"/>
      <c r="E10" s="56"/>
      <c r="F10" s="56"/>
      <c r="G10" s="56"/>
    </row>
    <row r="11" spans="1:8" x14ac:dyDescent="0.2">
      <c r="A11" s="15"/>
      <c r="B11" s="16" t="s">
        <v>58</v>
      </c>
      <c r="C11" s="24">
        <f>'RDU AGE'!H16</f>
        <v>3629</v>
      </c>
      <c r="D11" s="24">
        <f>'RDU AGE'!H17</f>
        <v>369</v>
      </c>
      <c r="E11" s="38">
        <f>'RDU AGE'!H18</f>
        <v>10.168090383025627</v>
      </c>
      <c r="F11" s="15" t="str">
        <f>'RDU AGE'!H19</f>
        <v>&lt; 20</v>
      </c>
      <c r="G11" s="22" t="str">
        <f>'RDU AGE'!H20</f>
        <v>ผ่าน</v>
      </c>
      <c r="H11" s="50"/>
    </row>
    <row r="12" spans="1:8" x14ac:dyDescent="0.2">
      <c r="A12" s="15"/>
      <c r="B12" s="16" t="s">
        <v>59</v>
      </c>
      <c r="C12" s="24">
        <f>'RDU URI'!H16</f>
        <v>17908</v>
      </c>
      <c r="D12" s="24">
        <f>'RDU URI'!H17</f>
        <v>1958</v>
      </c>
      <c r="E12" s="38">
        <f>'RDU URI'!H18</f>
        <v>10.933660933660933</v>
      </c>
      <c r="F12" s="15" t="str">
        <f>'RDU URI'!H19</f>
        <v>&lt; 20</v>
      </c>
      <c r="G12" s="22" t="str">
        <f>'RDU URI'!H20</f>
        <v>ผ่าน</v>
      </c>
      <c r="H12" s="50"/>
    </row>
    <row r="13" spans="1:8" x14ac:dyDescent="0.2">
      <c r="A13" s="15">
        <v>6</v>
      </c>
      <c r="B13" s="20" t="s">
        <v>60</v>
      </c>
      <c r="C13" s="19"/>
      <c r="D13" s="19"/>
      <c r="E13" s="19"/>
      <c r="F13" s="19"/>
      <c r="G13" s="19"/>
    </row>
    <row r="15" spans="1:8" x14ac:dyDescent="0.2">
      <c r="A15" s="59" t="s">
        <v>63</v>
      </c>
      <c r="B15" s="59"/>
    </row>
    <row r="16" spans="1:8" x14ac:dyDescent="0.2">
      <c r="A16" s="21" t="s">
        <v>50</v>
      </c>
      <c r="B16" s="21" t="s">
        <v>51</v>
      </c>
      <c r="C16" s="21" t="s">
        <v>1</v>
      </c>
      <c r="D16" s="21" t="s">
        <v>2</v>
      </c>
      <c r="E16" s="21" t="s">
        <v>3</v>
      </c>
      <c r="F16" s="21" t="s">
        <v>45</v>
      </c>
      <c r="G16" s="21" t="s">
        <v>52</v>
      </c>
    </row>
    <row r="17" spans="1:8" x14ac:dyDescent="0.2">
      <c r="A17" s="15">
        <v>1</v>
      </c>
      <c r="B17" s="60" t="s">
        <v>64</v>
      </c>
      <c r="C17" s="60"/>
      <c r="D17" s="60"/>
      <c r="E17" s="60"/>
      <c r="F17" s="60"/>
      <c r="G17" s="60"/>
    </row>
    <row r="18" spans="1:8" x14ac:dyDescent="0.2">
      <c r="A18" s="15"/>
      <c r="B18" s="16" t="s">
        <v>65</v>
      </c>
      <c r="C18" s="24">
        <f>DSPM1!H16</f>
        <v>3358</v>
      </c>
      <c r="D18" s="24">
        <f>DSPM1!H17</f>
        <v>2583</v>
      </c>
      <c r="E18" s="39">
        <f>DSPM1!H18</f>
        <v>76.920786182251334</v>
      </c>
      <c r="F18" s="15" t="str">
        <f>DSPM1!H19</f>
        <v>&gt; 80</v>
      </c>
      <c r="G18" s="23" t="str">
        <f>DSPM1!H20</f>
        <v>ไม่ผ่าน</v>
      </c>
      <c r="H18" s="50"/>
    </row>
    <row r="19" spans="1:8" x14ac:dyDescent="0.2">
      <c r="A19" s="15"/>
      <c r="B19" s="16" t="s">
        <v>66</v>
      </c>
      <c r="C19" s="24">
        <f>DSPM2!H16</f>
        <v>2583</v>
      </c>
      <c r="D19" s="24">
        <f>DSPM2!H17</f>
        <v>658</v>
      </c>
      <c r="E19" s="38">
        <f>DSPM2!H18</f>
        <v>25.474254742547426</v>
      </c>
      <c r="F19" s="15" t="str">
        <f>DSPM2!H19</f>
        <v>&gt; 20</v>
      </c>
      <c r="G19" s="22" t="str">
        <f>DSPM2!H20</f>
        <v>ผ่าน</v>
      </c>
      <c r="H19" s="50"/>
    </row>
    <row r="20" spans="1:8" x14ac:dyDescent="0.2">
      <c r="A20" s="15"/>
      <c r="B20" s="16" t="s">
        <v>67</v>
      </c>
      <c r="C20" s="24">
        <f>DSPM3!H16</f>
        <v>658</v>
      </c>
      <c r="D20" s="24">
        <f>DSPM3!H17</f>
        <v>513</v>
      </c>
      <c r="E20" s="38">
        <f>DSPM3!H18</f>
        <v>77.963525835866264</v>
      </c>
      <c r="F20" s="15" t="str">
        <f>DSPM3!H19</f>
        <v>&gt; 60</v>
      </c>
      <c r="G20" s="22" t="str">
        <f>DSPM3!H20</f>
        <v>ผ่าน</v>
      </c>
      <c r="H20" s="50"/>
    </row>
    <row r="21" spans="1:8" x14ac:dyDescent="0.2">
      <c r="A21" s="15">
        <v>2</v>
      </c>
      <c r="B21" s="16" t="s">
        <v>72</v>
      </c>
      <c r="C21" s="24"/>
      <c r="D21" s="24"/>
      <c r="E21" s="25"/>
      <c r="F21" s="15"/>
      <c r="G21" s="23"/>
    </row>
    <row r="22" spans="1:8" ht="28.5" x14ac:dyDescent="0.2">
      <c r="A22" s="26">
        <v>3</v>
      </c>
      <c r="B22" s="28" t="s">
        <v>71</v>
      </c>
      <c r="C22" s="19"/>
      <c r="D22" s="19"/>
      <c r="E22" s="19"/>
      <c r="F22" s="19"/>
      <c r="G22" s="19"/>
    </row>
    <row r="23" spans="1:8" x14ac:dyDescent="0.2">
      <c r="A23" s="15">
        <v>4</v>
      </c>
      <c r="B23" s="16" t="s">
        <v>68</v>
      </c>
      <c r="C23" s="24">
        <f>TeenAgePreg!H16</f>
        <v>111</v>
      </c>
      <c r="D23" s="24">
        <f>TeenAgePreg!H17</f>
        <v>16</v>
      </c>
      <c r="E23" s="38">
        <f>TeenAgePreg!H18</f>
        <v>14.414414414414415</v>
      </c>
      <c r="F23" s="15" t="str">
        <f>TeenAgePreg!H19</f>
        <v>&lt; 20</v>
      </c>
      <c r="G23" s="22" t="str">
        <f>TeenAgePreg!H20</f>
        <v>ผ่าน</v>
      </c>
    </row>
    <row r="25" spans="1:8" x14ac:dyDescent="0.2">
      <c r="A25" s="54" t="s">
        <v>48</v>
      </c>
      <c r="B25" s="54"/>
    </row>
    <row r="26" spans="1:8" x14ac:dyDescent="0.2">
      <c r="A26" s="55" t="s">
        <v>131</v>
      </c>
      <c r="B26" s="55"/>
    </row>
  </sheetData>
  <mergeCells count="8">
    <mergeCell ref="A25:B25"/>
    <mergeCell ref="A26:B26"/>
    <mergeCell ref="B10:G10"/>
    <mergeCell ref="A1:G1"/>
    <mergeCell ref="A4:B4"/>
    <mergeCell ref="A15:B15"/>
    <mergeCell ref="B17:G17"/>
    <mergeCell ref="A2:G2"/>
  </mergeCells>
  <hyperlinks>
    <hyperlink ref="B6" location="DM!A1" display="ร้อยละผู้ที่มีอายุ 35-74 ปี ได้รับการคัดกรองเบาหวานโดยตรวจระดับน้ำตาลในเลือด"/>
    <hyperlink ref="B7" location="HT!A1" display="ร้อยละผู้ที่มีอายุ 35-74 ปี ได้รับการคัดกรองความดันโลหิตสูง"/>
    <hyperlink ref="B8" location="'ANC 12 wk'!A1" display="ร้อยละของหญิงมีครรภ์ได้รับการฝากครรภ์ครั้งแรกภายใน 12 สัปดาห์"/>
    <hyperlink ref="B9" location="papsmear!A1" display="ร้อยละสะสมความครอบคลุมการตรวจคัดกรองมะเร็งปากมดลูกในสตรี 30-60 ปี ภายใน 5 ปี"/>
    <hyperlink ref="B11" location="'RDU AGE'!A1" display="5.1 โรคอุจาระร่วงเฉียบพลัน"/>
    <hyperlink ref="B12" location="'RDU URI'!A1" display="5.2 ติดเชื้อระบบทางเดินหายใจ"/>
    <hyperlink ref="B18" location="DSPM1!A1" display="1.1 ร้อยละ 80 ของเด็กอายุ  9, 18, 30, 42 เดือน ที่ได้รับการตรวจคัดกรองพัฒนาการ"/>
    <hyperlink ref="B19" location="DSPM2!A1" display="1.2 การตรวจคัดการองพัฒนาการเด็กอายุ 9,18,30,42 เดือน ที่ตรวจพบสงสัยล่าช้า"/>
    <hyperlink ref="B20" location="DSPM3!A1" display="1.3 ร้อยละ 60 ของเด็กพัฒนาการสงสัยล่าช้า ที่ได้รับการกระตุ้น และติดตามภายใน 30 วัน "/>
    <hyperlink ref="A25:B25" r:id="rId1" display="ที่มา : HDC"/>
    <hyperlink ref="B21" location="DHF!A1" display="อัตราป่วยโรคไข้เลือดออกลดลง (เมื่อเทียบกับค่ามาตรฐานอำเภอ)"/>
    <hyperlink ref="B23" location="TeenAgePreg!A1" display="ร้อยละการตั้งครรภ์ซ้ำในหญิงอายุน้อยกว่า 20 ปี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4" customWidth="1"/>
    <col min="7" max="7" width="12.25" customWidth="1"/>
  </cols>
  <sheetData>
    <row r="1" spans="1:17" ht="14.25" customHeight="1" x14ac:dyDescent="0.2">
      <c r="A1" s="79" t="s">
        <v>87</v>
      </c>
      <c r="B1" s="79"/>
      <c r="C1" s="79"/>
      <c r="D1" s="79"/>
      <c r="E1" s="79"/>
      <c r="F1" s="79"/>
      <c r="G1" s="79"/>
      <c r="H1" s="79"/>
      <c r="I1" s="80"/>
      <c r="J1" s="61" t="s">
        <v>95</v>
      </c>
      <c r="K1" s="62"/>
      <c r="L1" s="40"/>
      <c r="M1" s="33"/>
      <c r="N1" s="33"/>
      <c r="O1" s="33"/>
      <c r="P1" s="33"/>
      <c r="Q1" s="33"/>
    </row>
    <row r="2" spans="1:17" ht="14.25" customHeight="1" x14ac:dyDescent="0.2">
      <c r="A2" s="79"/>
      <c r="B2" s="79"/>
      <c r="C2" s="79"/>
      <c r="D2" s="79"/>
      <c r="E2" s="79"/>
      <c r="F2" s="79"/>
      <c r="G2" s="79"/>
      <c r="H2" s="79"/>
      <c r="I2" s="80"/>
      <c r="J2" s="41" t="s">
        <v>3</v>
      </c>
      <c r="K2" s="41" t="s">
        <v>70</v>
      </c>
      <c r="L2" s="29"/>
      <c r="M2" s="33"/>
      <c r="N2" s="33"/>
      <c r="O2" s="33"/>
      <c r="P2" s="33"/>
      <c r="Q2" s="33"/>
    </row>
    <row r="3" spans="1:17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119</v>
      </c>
      <c r="K3" s="27">
        <v>1</v>
      </c>
      <c r="M3" s="34"/>
      <c r="N3" s="34"/>
      <c r="O3" s="34"/>
      <c r="P3" s="34"/>
      <c r="Q3" s="34"/>
    </row>
    <row r="4" spans="1:17" x14ac:dyDescent="0.2">
      <c r="A4" s="10" t="s">
        <v>8</v>
      </c>
      <c r="B4" s="3" t="s">
        <v>4</v>
      </c>
      <c r="C4" s="4">
        <f>DSPM1!D4</f>
        <v>127</v>
      </c>
      <c r="D4" s="4">
        <v>47</v>
      </c>
      <c r="E4" s="9">
        <f>D4*100/C4</f>
        <v>37.00787401574803</v>
      </c>
      <c r="J4" s="27" t="s">
        <v>120</v>
      </c>
      <c r="K4" s="27">
        <v>2</v>
      </c>
    </row>
    <row r="5" spans="1:17" x14ac:dyDescent="0.2">
      <c r="A5" s="10" t="s">
        <v>9</v>
      </c>
      <c r="B5" s="3" t="s">
        <v>5</v>
      </c>
      <c r="C5" s="4">
        <f>DSPM1!D5</f>
        <v>173</v>
      </c>
      <c r="D5" s="4">
        <v>52</v>
      </c>
      <c r="E5" s="9">
        <f t="shared" ref="E5:E20" si="0">D5*100/C5</f>
        <v>30.057803468208093</v>
      </c>
      <c r="J5" s="27" t="s">
        <v>121</v>
      </c>
      <c r="K5" s="27">
        <v>3</v>
      </c>
    </row>
    <row r="6" spans="1:17" x14ac:dyDescent="0.2">
      <c r="A6" s="10" t="s">
        <v>10</v>
      </c>
      <c r="B6" s="3" t="s">
        <v>6</v>
      </c>
      <c r="C6" s="4">
        <f>DSPM1!D6</f>
        <v>80</v>
      </c>
      <c r="D6" s="5">
        <v>20</v>
      </c>
      <c r="E6" s="9">
        <f t="shared" si="0"/>
        <v>25</v>
      </c>
      <c r="J6" s="27" t="s">
        <v>122</v>
      </c>
      <c r="K6" s="27">
        <v>4</v>
      </c>
    </row>
    <row r="7" spans="1:17" x14ac:dyDescent="0.2">
      <c r="A7" s="10" t="s">
        <v>11</v>
      </c>
      <c r="B7" s="3" t="s">
        <v>24</v>
      </c>
      <c r="C7" s="4">
        <f>DSPM1!D7</f>
        <v>103</v>
      </c>
      <c r="D7" s="5">
        <v>36</v>
      </c>
      <c r="E7" s="9">
        <f t="shared" si="0"/>
        <v>34.95145631067961</v>
      </c>
      <c r="J7" s="27" t="s">
        <v>123</v>
      </c>
      <c r="K7" s="27">
        <v>5</v>
      </c>
    </row>
    <row r="8" spans="1:17" ht="15" x14ac:dyDescent="0.2">
      <c r="A8" s="10" t="s">
        <v>12</v>
      </c>
      <c r="B8" s="3" t="s">
        <v>25</v>
      </c>
      <c r="C8" s="4">
        <f>DSPM1!D8</f>
        <v>126</v>
      </c>
      <c r="D8" s="4">
        <v>39</v>
      </c>
      <c r="E8" s="9">
        <f t="shared" si="0"/>
        <v>30.952380952380953</v>
      </c>
      <c r="J8" s="63" t="s">
        <v>94</v>
      </c>
      <c r="K8" s="63"/>
      <c r="L8" s="42">
        <v>14</v>
      </c>
    </row>
    <row r="9" spans="1:17" x14ac:dyDescent="0.2">
      <c r="A9" s="10" t="s">
        <v>13</v>
      </c>
      <c r="B9" s="3" t="s">
        <v>26</v>
      </c>
      <c r="C9" s="4">
        <f>DSPM1!D9</f>
        <v>241</v>
      </c>
      <c r="D9" s="4">
        <v>63</v>
      </c>
      <c r="E9" s="9">
        <f t="shared" si="0"/>
        <v>26.141078838174273</v>
      </c>
    </row>
    <row r="10" spans="1:17" x14ac:dyDescent="0.2">
      <c r="A10" s="10" t="s">
        <v>14</v>
      </c>
      <c r="B10" s="3" t="s">
        <v>27</v>
      </c>
      <c r="C10" s="4">
        <f>DSPM1!D10</f>
        <v>136</v>
      </c>
      <c r="D10" s="4">
        <v>31</v>
      </c>
      <c r="E10" s="9">
        <f t="shared" si="0"/>
        <v>22.794117647058822</v>
      </c>
    </row>
    <row r="11" spans="1:17" x14ac:dyDescent="0.2">
      <c r="A11" s="10" t="s">
        <v>15</v>
      </c>
      <c r="B11" s="3" t="s">
        <v>28</v>
      </c>
      <c r="C11" s="4">
        <f>DSPM1!D11</f>
        <v>180</v>
      </c>
      <c r="D11" s="4">
        <v>78</v>
      </c>
      <c r="E11" s="9">
        <f t="shared" si="0"/>
        <v>43.333333333333336</v>
      </c>
    </row>
    <row r="12" spans="1:17" x14ac:dyDescent="0.2">
      <c r="A12" s="10" t="s">
        <v>16</v>
      </c>
      <c r="B12" s="3" t="s">
        <v>29</v>
      </c>
      <c r="C12" s="4">
        <f>DSPM1!D12</f>
        <v>145</v>
      </c>
      <c r="D12" s="4">
        <v>16</v>
      </c>
      <c r="E12" s="12">
        <f t="shared" si="0"/>
        <v>11.03448275862069</v>
      </c>
    </row>
    <row r="13" spans="1:17" x14ac:dyDescent="0.2">
      <c r="A13" s="10" t="s">
        <v>17</v>
      </c>
      <c r="B13" s="3" t="s">
        <v>30</v>
      </c>
      <c r="C13" s="4">
        <f>DSPM1!D13</f>
        <v>83</v>
      </c>
      <c r="D13" s="4">
        <v>16</v>
      </c>
      <c r="E13" s="12">
        <f t="shared" si="0"/>
        <v>19.277108433734941</v>
      </c>
    </row>
    <row r="14" spans="1:17" x14ac:dyDescent="0.2">
      <c r="A14" s="10" t="s">
        <v>18</v>
      </c>
      <c r="B14" s="3" t="s">
        <v>31</v>
      </c>
      <c r="C14" s="4">
        <f>DSPM1!D14</f>
        <v>154</v>
      </c>
      <c r="D14" s="4">
        <v>26</v>
      </c>
      <c r="E14" s="12">
        <f t="shared" si="0"/>
        <v>16.883116883116884</v>
      </c>
    </row>
    <row r="15" spans="1:17" x14ac:dyDescent="0.2">
      <c r="A15" s="10" t="s">
        <v>19</v>
      </c>
      <c r="B15" s="3" t="s">
        <v>32</v>
      </c>
      <c r="C15" s="4">
        <f>DSPM1!D15</f>
        <v>127</v>
      </c>
      <c r="D15" s="4">
        <v>26</v>
      </c>
      <c r="E15" s="9">
        <f t="shared" si="0"/>
        <v>20.472440944881889</v>
      </c>
      <c r="G15" s="65" t="s">
        <v>74</v>
      </c>
      <c r="H15" s="66"/>
      <c r="I15" s="67"/>
    </row>
    <row r="16" spans="1:17" x14ac:dyDescent="0.2">
      <c r="A16" s="10" t="s">
        <v>20</v>
      </c>
      <c r="B16" s="3" t="s">
        <v>33</v>
      </c>
      <c r="C16" s="4">
        <f>DSPM1!D16</f>
        <v>177</v>
      </c>
      <c r="D16" s="4">
        <v>24</v>
      </c>
      <c r="E16" s="12">
        <f t="shared" si="0"/>
        <v>13.559322033898304</v>
      </c>
      <c r="G16" s="30" t="s">
        <v>1</v>
      </c>
      <c r="H16" s="17">
        <f>C20</f>
        <v>2583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f>DSPM1!D17</f>
        <v>122</v>
      </c>
      <c r="D17" s="4">
        <v>16</v>
      </c>
      <c r="E17" s="12">
        <f t="shared" si="0"/>
        <v>13.114754098360656</v>
      </c>
      <c r="G17" s="30" t="s">
        <v>2</v>
      </c>
      <c r="H17" s="17">
        <f>D20</f>
        <v>658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f>DSPM1!D18</f>
        <v>191</v>
      </c>
      <c r="D18" s="4">
        <v>51</v>
      </c>
      <c r="E18" s="9">
        <f t="shared" si="0"/>
        <v>26.701570680628272</v>
      </c>
      <c r="G18" s="30" t="s">
        <v>3</v>
      </c>
      <c r="H18" s="37">
        <f>E20</f>
        <v>25.474254742547426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f>DSPM1!D19</f>
        <v>418</v>
      </c>
      <c r="D19" s="4">
        <v>117</v>
      </c>
      <c r="E19" s="9">
        <f t="shared" si="0"/>
        <v>27.990430622009569</v>
      </c>
      <c r="G19" s="30" t="s">
        <v>45</v>
      </c>
      <c r="H19" s="31" t="s">
        <v>86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2583</v>
      </c>
      <c r="D20" s="8">
        <f>SUM(D4:D19)</f>
        <v>658</v>
      </c>
      <c r="E20" s="9">
        <f t="shared" si="0"/>
        <v>25.474254742547426</v>
      </c>
      <c r="G20" s="30" t="s">
        <v>38</v>
      </c>
      <c r="H20" s="69" t="s">
        <v>42</v>
      </c>
      <c r="I20" s="70"/>
    </row>
    <row r="35" spans="1:6" x14ac:dyDescent="0.2">
      <c r="A35"/>
    </row>
    <row r="36" spans="1:6" x14ac:dyDescent="0.2">
      <c r="A36" s="64"/>
      <c r="B36" s="64"/>
    </row>
    <row r="42" spans="1:6" x14ac:dyDescent="0.2">
      <c r="F42" s="1"/>
    </row>
    <row r="46" spans="1:6" x14ac:dyDescent="0.2">
      <c r="A46" s="72" t="s">
        <v>48</v>
      </c>
      <c r="B46" s="72"/>
    </row>
    <row r="47" spans="1:6" x14ac:dyDescent="0.2">
      <c r="A47" s="55" t="s">
        <v>131</v>
      </c>
      <c r="B47" s="55"/>
    </row>
  </sheetData>
  <mergeCells count="9">
    <mergeCell ref="A47:B47"/>
    <mergeCell ref="A36:B36"/>
    <mergeCell ref="A46:B4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workbookViewId="0">
      <selection activeCell="L18" sqref="L18"/>
    </sheetView>
  </sheetViews>
  <sheetFormatPr defaultRowHeight="14.25" x14ac:dyDescent="0.2"/>
  <cols>
    <col min="1" max="1" width="9" style="1"/>
    <col min="2" max="2" width="23.75" customWidth="1"/>
    <col min="7" max="7" width="10.875" customWidth="1"/>
    <col min="8" max="8" width="10.25" customWidth="1"/>
  </cols>
  <sheetData>
    <row r="1" spans="1:13" ht="14.25" customHeight="1" x14ac:dyDescent="0.2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</row>
    <row r="2" spans="1:13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</row>
    <row r="3" spans="1:13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97</v>
      </c>
      <c r="K3" s="27">
        <v>1</v>
      </c>
    </row>
    <row r="4" spans="1:13" x14ac:dyDescent="0.2">
      <c r="A4" s="10" t="s">
        <v>8</v>
      </c>
      <c r="B4" s="3" t="s">
        <v>4</v>
      </c>
      <c r="C4" s="4">
        <f>DSPM2!D4</f>
        <v>47</v>
      </c>
      <c r="D4" s="4">
        <v>43</v>
      </c>
      <c r="E4" s="9">
        <f>D4*100/C4</f>
        <v>91.489361702127653</v>
      </c>
      <c r="J4" s="27" t="s">
        <v>98</v>
      </c>
      <c r="K4" s="27">
        <v>2</v>
      </c>
    </row>
    <row r="5" spans="1:13" x14ac:dyDescent="0.2">
      <c r="A5" s="10" t="s">
        <v>9</v>
      </c>
      <c r="B5" s="3" t="s">
        <v>5</v>
      </c>
      <c r="C5" s="4">
        <f>DSPM2!D5</f>
        <v>52</v>
      </c>
      <c r="D5" s="4">
        <v>48</v>
      </c>
      <c r="E5" s="9">
        <f t="shared" ref="E5:E20" si="0">D5*100/C5</f>
        <v>92.307692307692307</v>
      </c>
      <c r="J5" s="27" t="s">
        <v>99</v>
      </c>
      <c r="K5" s="27">
        <v>3</v>
      </c>
    </row>
    <row r="6" spans="1:13" x14ac:dyDescent="0.2">
      <c r="A6" s="10" t="s">
        <v>10</v>
      </c>
      <c r="B6" s="3" t="s">
        <v>6</v>
      </c>
      <c r="C6" s="4">
        <f>DSPM2!D6</f>
        <v>20</v>
      </c>
      <c r="D6" s="5">
        <v>19</v>
      </c>
      <c r="E6" s="9">
        <f t="shared" si="0"/>
        <v>95</v>
      </c>
      <c r="J6" s="27" t="s">
        <v>100</v>
      </c>
      <c r="K6" s="27">
        <v>4</v>
      </c>
    </row>
    <row r="7" spans="1:13" x14ac:dyDescent="0.2">
      <c r="A7" s="10" t="s">
        <v>11</v>
      </c>
      <c r="B7" s="3" t="s">
        <v>24</v>
      </c>
      <c r="C7" s="4">
        <f>DSPM2!D7</f>
        <v>36</v>
      </c>
      <c r="D7" s="5">
        <v>36</v>
      </c>
      <c r="E7" s="9">
        <f t="shared" si="0"/>
        <v>100</v>
      </c>
      <c r="J7" s="27" t="s">
        <v>101</v>
      </c>
      <c r="K7" s="27">
        <v>5</v>
      </c>
    </row>
    <row r="8" spans="1:13" ht="15" x14ac:dyDescent="0.2">
      <c r="A8" s="10" t="s">
        <v>12</v>
      </c>
      <c r="B8" s="3" t="s">
        <v>25</v>
      </c>
      <c r="C8" s="4">
        <f>DSPM2!D8</f>
        <v>39</v>
      </c>
      <c r="D8" s="4">
        <v>34</v>
      </c>
      <c r="E8" s="9">
        <f t="shared" si="0"/>
        <v>87.179487179487182</v>
      </c>
      <c r="J8" s="63" t="s">
        <v>94</v>
      </c>
      <c r="K8" s="63"/>
      <c r="L8" s="42">
        <v>57</v>
      </c>
    </row>
    <row r="9" spans="1:13" x14ac:dyDescent="0.2">
      <c r="A9" s="10" t="s">
        <v>13</v>
      </c>
      <c r="B9" s="3" t="s">
        <v>26</v>
      </c>
      <c r="C9" s="4">
        <f>DSPM2!D9</f>
        <v>63</v>
      </c>
      <c r="D9" s="4">
        <v>48</v>
      </c>
      <c r="E9" s="9">
        <f t="shared" si="0"/>
        <v>76.19047619047619</v>
      </c>
    </row>
    <row r="10" spans="1:13" x14ac:dyDescent="0.2">
      <c r="A10" s="10" t="s">
        <v>14</v>
      </c>
      <c r="B10" s="3" t="s">
        <v>27</v>
      </c>
      <c r="C10" s="4">
        <f>DSPM2!D10</f>
        <v>31</v>
      </c>
      <c r="D10" s="4">
        <v>29</v>
      </c>
      <c r="E10" s="9">
        <f t="shared" si="0"/>
        <v>93.548387096774192</v>
      </c>
    </row>
    <row r="11" spans="1:13" x14ac:dyDescent="0.2">
      <c r="A11" s="10" t="s">
        <v>15</v>
      </c>
      <c r="B11" s="3" t="s">
        <v>28</v>
      </c>
      <c r="C11" s="4">
        <f>DSPM2!D11</f>
        <v>78</v>
      </c>
      <c r="D11" s="4">
        <v>73</v>
      </c>
      <c r="E11" s="9">
        <f t="shared" si="0"/>
        <v>93.589743589743591</v>
      </c>
    </row>
    <row r="12" spans="1:13" x14ac:dyDescent="0.2">
      <c r="A12" s="10" t="s">
        <v>16</v>
      </c>
      <c r="B12" s="3" t="s">
        <v>29</v>
      </c>
      <c r="C12" s="4">
        <f>DSPM2!D12</f>
        <v>16</v>
      </c>
      <c r="D12" s="4">
        <v>16</v>
      </c>
      <c r="E12" s="9">
        <f t="shared" si="0"/>
        <v>100</v>
      </c>
    </row>
    <row r="13" spans="1:13" x14ac:dyDescent="0.2">
      <c r="A13" s="10" t="s">
        <v>17</v>
      </c>
      <c r="B13" s="3" t="s">
        <v>30</v>
      </c>
      <c r="C13" s="4">
        <f>DSPM2!D13</f>
        <v>16</v>
      </c>
      <c r="D13" s="4">
        <v>15</v>
      </c>
      <c r="E13" s="9">
        <f t="shared" si="0"/>
        <v>93.75</v>
      </c>
    </row>
    <row r="14" spans="1:13" x14ac:dyDescent="0.2">
      <c r="A14" s="10" t="s">
        <v>18</v>
      </c>
      <c r="B14" s="3" t="s">
        <v>31</v>
      </c>
      <c r="C14" s="4">
        <f>DSPM2!D14</f>
        <v>26</v>
      </c>
      <c r="D14" s="4">
        <v>21</v>
      </c>
      <c r="E14" s="9">
        <f t="shared" si="0"/>
        <v>80.769230769230774</v>
      </c>
    </row>
    <row r="15" spans="1:13" x14ac:dyDescent="0.2">
      <c r="A15" s="10" t="s">
        <v>19</v>
      </c>
      <c r="B15" s="3" t="s">
        <v>32</v>
      </c>
      <c r="C15" s="4">
        <f>DSPM2!D15</f>
        <v>26</v>
      </c>
      <c r="D15" s="4">
        <v>13</v>
      </c>
      <c r="E15" s="12">
        <f t="shared" si="0"/>
        <v>50</v>
      </c>
      <c r="G15" s="65" t="s">
        <v>74</v>
      </c>
      <c r="H15" s="66"/>
      <c r="I15" s="67"/>
    </row>
    <row r="16" spans="1:13" x14ac:dyDescent="0.2">
      <c r="A16" s="10" t="s">
        <v>20</v>
      </c>
      <c r="B16" s="3" t="s">
        <v>33</v>
      </c>
      <c r="C16" s="4">
        <f>DSPM2!D16</f>
        <v>24</v>
      </c>
      <c r="D16" s="4">
        <v>16</v>
      </c>
      <c r="E16" s="9">
        <f t="shared" si="0"/>
        <v>66.666666666666671</v>
      </c>
      <c r="G16" s="30" t="s">
        <v>1</v>
      </c>
      <c r="H16" s="17">
        <f>C20</f>
        <v>658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f>DSPM2!D17</f>
        <v>16</v>
      </c>
      <c r="D17" s="4">
        <v>3</v>
      </c>
      <c r="E17" s="12">
        <f t="shared" si="0"/>
        <v>18.75</v>
      </c>
      <c r="G17" s="30" t="s">
        <v>2</v>
      </c>
      <c r="H17" s="17">
        <f>D20</f>
        <v>513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f>DSPM2!D18</f>
        <v>51</v>
      </c>
      <c r="D18" s="4">
        <v>51</v>
      </c>
      <c r="E18" s="9">
        <f t="shared" si="0"/>
        <v>100</v>
      </c>
      <c r="G18" s="30" t="s">
        <v>3</v>
      </c>
      <c r="H18" s="37">
        <f>E20</f>
        <v>77.963525835866264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f>DSPM2!D19</f>
        <v>117</v>
      </c>
      <c r="D19" s="4">
        <v>48</v>
      </c>
      <c r="E19" s="12">
        <f t="shared" si="0"/>
        <v>41.025641025641029</v>
      </c>
      <c r="G19" s="30" t="s">
        <v>45</v>
      </c>
      <c r="H19" s="31" t="s">
        <v>43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658</v>
      </c>
      <c r="D20" s="8">
        <f>SUM(D4:D19)</f>
        <v>513</v>
      </c>
      <c r="E20" s="9">
        <f t="shared" si="0"/>
        <v>77.963525835866264</v>
      </c>
      <c r="G20" s="30" t="s">
        <v>38</v>
      </c>
      <c r="H20" s="69" t="s">
        <v>42</v>
      </c>
      <c r="I20" s="70"/>
    </row>
    <row r="35" spans="1:2" x14ac:dyDescent="0.2">
      <c r="A35"/>
    </row>
    <row r="36" spans="1:2" x14ac:dyDescent="0.2">
      <c r="A36" s="64"/>
      <c r="B36" s="64"/>
    </row>
    <row r="46" spans="1:2" x14ac:dyDescent="0.2">
      <c r="A46" s="72" t="s">
        <v>48</v>
      </c>
      <c r="B46" s="72"/>
    </row>
    <row r="47" spans="1:2" x14ac:dyDescent="0.2">
      <c r="A47" s="55" t="s">
        <v>131</v>
      </c>
      <c r="B47" s="55"/>
    </row>
  </sheetData>
  <mergeCells count="9">
    <mergeCell ref="J1:K1"/>
    <mergeCell ref="J8:K8"/>
    <mergeCell ref="A20:B20"/>
    <mergeCell ref="A47:B47"/>
    <mergeCell ref="A36:B36"/>
    <mergeCell ref="A46:B46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2.25" customWidth="1"/>
    <col min="7" max="7" width="11.75" customWidth="1"/>
  </cols>
  <sheetData>
    <row r="1" spans="1:19" ht="14.25" customHeight="1" x14ac:dyDescent="0.2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125</v>
      </c>
      <c r="K3" s="27">
        <v>1</v>
      </c>
    </row>
    <row r="4" spans="1:19" x14ac:dyDescent="0.2">
      <c r="A4" s="10" t="s">
        <v>8</v>
      </c>
      <c r="B4" s="3" t="s">
        <v>4</v>
      </c>
      <c r="C4" s="4"/>
      <c r="D4" s="4"/>
      <c r="E4" s="11" t="e">
        <f>D4*100/C4</f>
        <v>#DIV/0!</v>
      </c>
      <c r="J4" s="27" t="s">
        <v>126</v>
      </c>
      <c r="K4" s="27">
        <v>2</v>
      </c>
    </row>
    <row r="5" spans="1:19" x14ac:dyDescent="0.2">
      <c r="A5" s="10" t="s">
        <v>9</v>
      </c>
      <c r="B5" s="3" t="s">
        <v>5</v>
      </c>
      <c r="C5" s="4"/>
      <c r="D5" s="4"/>
      <c r="E5" s="11" t="e">
        <f t="shared" ref="E5:E20" si="0">D5*100/C5</f>
        <v>#DIV/0!</v>
      </c>
      <c r="J5" s="27" t="s">
        <v>127</v>
      </c>
      <c r="K5" s="27">
        <v>3</v>
      </c>
    </row>
    <row r="6" spans="1:19" x14ac:dyDescent="0.2">
      <c r="A6" s="10" t="s">
        <v>10</v>
      </c>
      <c r="B6" s="3" t="s">
        <v>6</v>
      </c>
      <c r="C6" s="4"/>
      <c r="D6" s="5"/>
      <c r="E6" s="11" t="e">
        <f t="shared" si="0"/>
        <v>#DIV/0!</v>
      </c>
      <c r="J6" s="27" t="s">
        <v>128</v>
      </c>
      <c r="K6" s="27">
        <v>4</v>
      </c>
    </row>
    <row r="7" spans="1:19" x14ac:dyDescent="0.2">
      <c r="A7" s="10" t="s">
        <v>11</v>
      </c>
      <c r="B7" s="3" t="s">
        <v>24</v>
      </c>
      <c r="C7" s="4"/>
      <c r="D7" s="5"/>
      <c r="E7" s="11" t="e">
        <f t="shared" si="0"/>
        <v>#DIV/0!</v>
      </c>
      <c r="J7" s="27" t="s">
        <v>129</v>
      </c>
      <c r="K7" s="27">
        <v>5</v>
      </c>
    </row>
    <row r="8" spans="1:19" ht="15" x14ac:dyDescent="0.2">
      <c r="A8" s="10" t="s">
        <v>12</v>
      </c>
      <c r="B8" s="3" t="s">
        <v>25</v>
      </c>
      <c r="C8" s="4"/>
      <c r="D8" s="4"/>
      <c r="E8" s="11" t="e">
        <f t="shared" si="0"/>
        <v>#DIV/0!</v>
      </c>
      <c r="J8" s="63" t="s">
        <v>94</v>
      </c>
      <c r="K8" s="63"/>
      <c r="L8" s="42">
        <v>22</v>
      </c>
    </row>
    <row r="9" spans="1:19" x14ac:dyDescent="0.2">
      <c r="A9" s="10" t="s">
        <v>13</v>
      </c>
      <c r="B9" s="3" t="s">
        <v>26</v>
      </c>
      <c r="C9" s="4"/>
      <c r="D9" s="4"/>
      <c r="E9" s="11" t="e">
        <f t="shared" si="0"/>
        <v>#DIV/0!</v>
      </c>
    </row>
    <row r="10" spans="1:19" x14ac:dyDescent="0.2">
      <c r="A10" s="10" t="s">
        <v>14</v>
      </c>
      <c r="B10" s="3" t="s">
        <v>27</v>
      </c>
      <c r="C10" s="4"/>
      <c r="D10" s="4"/>
      <c r="E10" s="11" t="e">
        <f t="shared" si="0"/>
        <v>#DIV/0!</v>
      </c>
    </row>
    <row r="11" spans="1:19" x14ac:dyDescent="0.2">
      <c r="A11" s="10" t="s">
        <v>15</v>
      </c>
      <c r="B11" s="3" t="s">
        <v>28</v>
      </c>
      <c r="C11" s="4"/>
      <c r="D11" s="4"/>
      <c r="E11" s="11" t="e">
        <f t="shared" si="0"/>
        <v>#DIV/0!</v>
      </c>
    </row>
    <row r="12" spans="1:19" x14ac:dyDescent="0.2">
      <c r="A12" s="10" t="s">
        <v>16</v>
      </c>
      <c r="B12" s="3" t="s">
        <v>29</v>
      </c>
      <c r="C12" s="4"/>
      <c r="D12" s="4"/>
      <c r="E12" s="11" t="e">
        <f t="shared" si="0"/>
        <v>#DIV/0!</v>
      </c>
    </row>
    <row r="13" spans="1:19" x14ac:dyDescent="0.2">
      <c r="A13" s="10" t="s">
        <v>17</v>
      </c>
      <c r="B13" s="3" t="s">
        <v>30</v>
      </c>
      <c r="C13" s="4"/>
      <c r="D13" s="4"/>
      <c r="E13" s="11" t="e">
        <f t="shared" si="0"/>
        <v>#DIV/0!</v>
      </c>
    </row>
    <row r="14" spans="1:19" x14ac:dyDescent="0.2">
      <c r="A14" s="10" t="s">
        <v>18</v>
      </c>
      <c r="B14" s="3" t="s">
        <v>31</v>
      </c>
      <c r="C14" s="4"/>
      <c r="D14" s="4"/>
      <c r="E14" s="11" t="e">
        <f t="shared" si="0"/>
        <v>#DIV/0!</v>
      </c>
    </row>
    <row r="15" spans="1:19" x14ac:dyDescent="0.2">
      <c r="A15" s="10" t="s">
        <v>19</v>
      </c>
      <c r="B15" s="3" t="s">
        <v>32</v>
      </c>
      <c r="C15" s="4"/>
      <c r="D15" s="4"/>
      <c r="E15" s="11" t="e">
        <f t="shared" si="0"/>
        <v>#DIV/0!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/>
      <c r="D16" s="4"/>
      <c r="E16" s="11" t="e">
        <f t="shared" si="0"/>
        <v>#DIV/0!</v>
      </c>
      <c r="G16" s="30" t="s">
        <v>1</v>
      </c>
      <c r="H16" s="17">
        <f>C20</f>
        <v>111</v>
      </c>
      <c r="I16" s="15" t="s">
        <v>40</v>
      </c>
    </row>
    <row r="17" spans="1:9" x14ac:dyDescent="0.2">
      <c r="A17" s="10" t="s">
        <v>21</v>
      </c>
      <c r="B17" s="3" t="s">
        <v>34</v>
      </c>
      <c r="C17" s="4"/>
      <c r="D17" s="4"/>
      <c r="E17" s="11" t="e">
        <f t="shared" si="0"/>
        <v>#DIV/0!</v>
      </c>
      <c r="G17" s="30" t="s">
        <v>2</v>
      </c>
      <c r="H17" s="17">
        <f>D20</f>
        <v>16</v>
      </c>
      <c r="I17" s="15" t="s">
        <v>40</v>
      </c>
    </row>
    <row r="18" spans="1:9" x14ac:dyDescent="0.2">
      <c r="A18" s="10" t="s">
        <v>22</v>
      </c>
      <c r="B18" s="3" t="s">
        <v>35</v>
      </c>
      <c r="C18" s="4"/>
      <c r="D18" s="4"/>
      <c r="E18" s="11" t="e">
        <f t="shared" si="0"/>
        <v>#DIV/0!</v>
      </c>
      <c r="G18" s="30" t="s">
        <v>3</v>
      </c>
      <c r="H18" s="37">
        <f>E20</f>
        <v>14.414414414414415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111</v>
      </c>
      <c r="D19" s="4">
        <v>16</v>
      </c>
      <c r="E19" s="9">
        <f t="shared" si="0"/>
        <v>14.414414414414415</v>
      </c>
      <c r="G19" s="30" t="s">
        <v>45</v>
      </c>
      <c r="H19" s="31" t="s">
        <v>78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111</v>
      </c>
      <c r="D20" s="8">
        <f>SUM(D4:D19)</f>
        <v>16</v>
      </c>
      <c r="E20" s="9">
        <f t="shared" si="0"/>
        <v>14.414414414414415</v>
      </c>
      <c r="G20" s="30" t="s">
        <v>38</v>
      </c>
      <c r="H20" s="69" t="s">
        <v>42</v>
      </c>
      <c r="I20" s="70"/>
    </row>
    <row r="35" spans="1:2" x14ac:dyDescent="0.2">
      <c r="A35"/>
    </row>
    <row r="36" spans="1:2" x14ac:dyDescent="0.2">
      <c r="A36" s="64"/>
      <c r="B36" s="64"/>
    </row>
    <row r="46" spans="1:2" x14ac:dyDescent="0.2">
      <c r="A46" s="74" t="s">
        <v>48</v>
      </c>
      <c r="B46" s="74"/>
    </row>
    <row r="47" spans="1:2" x14ac:dyDescent="0.2">
      <c r="A47" s="55" t="s">
        <v>131</v>
      </c>
      <c r="B47" s="55"/>
    </row>
  </sheetData>
  <mergeCells count="9">
    <mergeCell ref="A46:B46"/>
    <mergeCell ref="A47:B47"/>
    <mergeCell ref="A36:B3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I3" sqref="I3"/>
    </sheetView>
  </sheetViews>
  <sheetFormatPr defaultRowHeight="14.25" x14ac:dyDescent="0.2"/>
  <sheetData>
    <row r="1" spans="1:13" x14ac:dyDescent="0.2">
      <c r="A1" t="s">
        <v>124</v>
      </c>
      <c r="M1" s="35" t="s">
        <v>77</v>
      </c>
    </row>
    <row r="47" spans="1:2" x14ac:dyDescent="0.2">
      <c r="A47" s="55" t="s">
        <v>131</v>
      </c>
      <c r="B47" s="55"/>
    </row>
  </sheetData>
  <mergeCells count="1">
    <mergeCell ref="A47:B47"/>
  </mergeCells>
  <hyperlinks>
    <hyperlink ref="M1" location="'QOF 62'!A1" display="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zoomScaleNormal="100" workbookViewId="0">
      <selection activeCell="I3" sqref="I3"/>
    </sheetView>
  </sheetViews>
  <sheetFormatPr defaultRowHeight="14.25" x14ac:dyDescent="0.2"/>
  <cols>
    <col min="1" max="1" width="8.375" customWidth="1"/>
    <col min="2" max="2" width="20" customWidth="1"/>
    <col min="7" max="7" width="10.125" customWidth="1"/>
  </cols>
  <sheetData>
    <row r="1" spans="1:19" ht="15" customHeight="1" x14ac:dyDescent="0.2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1" t="s">
        <v>95</v>
      </c>
      <c r="K1" s="62"/>
      <c r="L1" s="40"/>
      <c r="M1" s="29"/>
      <c r="N1" s="29"/>
      <c r="O1" s="29"/>
      <c r="P1" s="29"/>
      <c r="Q1" s="29"/>
      <c r="R1" s="29"/>
      <c r="S1" s="29"/>
    </row>
    <row r="2" spans="1:19" ht="14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41" t="s">
        <v>3</v>
      </c>
      <c r="K2" s="41" t="s">
        <v>70</v>
      </c>
      <c r="L2" s="29"/>
      <c r="M2" s="29"/>
      <c r="N2" s="29"/>
      <c r="O2" s="29"/>
      <c r="P2" s="29"/>
      <c r="Q2" s="29"/>
      <c r="R2" s="29"/>
      <c r="S2" s="29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93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1912</v>
      </c>
      <c r="D4" s="4">
        <v>1782</v>
      </c>
      <c r="E4" s="9">
        <f>D4*100/C4</f>
        <v>93.20083682008368</v>
      </c>
      <c r="J4" s="27" t="s">
        <v>88</v>
      </c>
      <c r="K4" s="27">
        <v>1</v>
      </c>
    </row>
    <row r="5" spans="1:19" x14ac:dyDescent="0.2">
      <c r="A5" s="10" t="s">
        <v>9</v>
      </c>
      <c r="B5" s="3" t="s">
        <v>5</v>
      </c>
      <c r="C5" s="4">
        <v>2051</v>
      </c>
      <c r="D5" s="4">
        <v>1903</v>
      </c>
      <c r="E5" s="9">
        <f t="shared" ref="E5:E20" si="0">D5*100/C5</f>
        <v>92.784007801072647</v>
      </c>
      <c r="J5" s="27" t="s">
        <v>89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1920</v>
      </c>
      <c r="D6" s="4">
        <v>1798</v>
      </c>
      <c r="E6" s="9">
        <f t="shared" si="0"/>
        <v>93.645833333333329</v>
      </c>
      <c r="J6" s="27" t="s">
        <v>90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1957</v>
      </c>
      <c r="D7" s="4">
        <v>1881</v>
      </c>
      <c r="E7" s="9">
        <f t="shared" si="0"/>
        <v>96.116504854368927</v>
      </c>
      <c r="J7" s="27" t="s">
        <v>91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2004</v>
      </c>
      <c r="D8" s="4">
        <v>1853</v>
      </c>
      <c r="E8" s="9">
        <f t="shared" si="0"/>
        <v>92.465069860279442</v>
      </c>
      <c r="J8" s="27" t="s">
        <v>92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3660</v>
      </c>
      <c r="D9" s="4">
        <v>3307</v>
      </c>
      <c r="E9" s="9">
        <f t="shared" si="0"/>
        <v>90.355191256830608</v>
      </c>
      <c r="J9" s="63" t="s">
        <v>94</v>
      </c>
      <c r="K9" s="63"/>
      <c r="L9" s="42">
        <v>55</v>
      </c>
    </row>
    <row r="10" spans="1:19" x14ac:dyDescent="0.2">
      <c r="A10" s="10" t="s">
        <v>14</v>
      </c>
      <c r="B10" s="3" t="s">
        <v>27</v>
      </c>
      <c r="C10" s="4">
        <v>2283</v>
      </c>
      <c r="D10" s="4">
        <v>2116</v>
      </c>
      <c r="E10" s="9">
        <f t="shared" si="0"/>
        <v>92.685063512921587</v>
      </c>
    </row>
    <row r="11" spans="1:19" x14ac:dyDescent="0.2">
      <c r="A11" s="10" t="s">
        <v>15</v>
      </c>
      <c r="B11" s="3" t="s">
        <v>28</v>
      </c>
      <c r="C11" s="4">
        <v>3687</v>
      </c>
      <c r="D11" s="4">
        <v>3430</v>
      </c>
      <c r="E11" s="9">
        <f t="shared" si="0"/>
        <v>93.029563330621102</v>
      </c>
    </row>
    <row r="12" spans="1:19" x14ac:dyDescent="0.2">
      <c r="A12" s="10" t="s">
        <v>16</v>
      </c>
      <c r="B12" s="3" t="s">
        <v>29</v>
      </c>
      <c r="C12" s="4">
        <v>2249</v>
      </c>
      <c r="D12" s="4">
        <v>2108</v>
      </c>
      <c r="E12" s="9">
        <f t="shared" si="0"/>
        <v>93.730546909737654</v>
      </c>
    </row>
    <row r="13" spans="1:19" x14ac:dyDescent="0.2">
      <c r="A13" s="10" t="s">
        <v>17</v>
      </c>
      <c r="B13" s="3" t="s">
        <v>30</v>
      </c>
      <c r="C13" s="4">
        <v>1707</v>
      </c>
      <c r="D13" s="4">
        <v>1579</v>
      </c>
      <c r="E13" s="9">
        <f t="shared" si="0"/>
        <v>92.501464557703571</v>
      </c>
    </row>
    <row r="14" spans="1:19" x14ac:dyDescent="0.2">
      <c r="A14" s="10" t="s">
        <v>18</v>
      </c>
      <c r="B14" s="3" t="s">
        <v>31</v>
      </c>
      <c r="C14" s="4">
        <v>2176</v>
      </c>
      <c r="D14" s="4">
        <v>2060</v>
      </c>
      <c r="E14" s="9">
        <f t="shared" si="0"/>
        <v>94.669117647058826</v>
      </c>
    </row>
    <row r="15" spans="1:19" x14ac:dyDescent="0.2">
      <c r="A15" s="10" t="s">
        <v>19</v>
      </c>
      <c r="B15" s="3" t="s">
        <v>32</v>
      </c>
      <c r="C15" s="4">
        <v>2018</v>
      </c>
      <c r="D15" s="4">
        <v>1945</v>
      </c>
      <c r="E15" s="9">
        <f t="shared" si="0"/>
        <v>96.382556987115962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>
        <v>4201</v>
      </c>
      <c r="D16" s="4">
        <v>2956</v>
      </c>
      <c r="E16" s="12">
        <f t="shared" si="0"/>
        <v>70.364199000238045</v>
      </c>
      <c r="G16" s="30" t="s">
        <v>1</v>
      </c>
      <c r="H16" s="17">
        <f>C20</f>
        <v>46425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4981</v>
      </c>
      <c r="D17" s="4">
        <v>4828</v>
      </c>
      <c r="E17" s="9">
        <f t="shared" si="0"/>
        <v>96.928327645051198</v>
      </c>
      <c r="G17" s="30" t="s">
        <v>2</v>
      </c>
      <c r="H17" s="17">
        <f>D20</f>
        <v>42516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1840</v>
      </c>
      <c r="D18" s="4">
        <v>1681</v>
      </c>
      <c r="E18" s="9">
        <f t="shared" si="0"/>
        <v>91.358695652173907</v>
      </c>
      <c r="G18" s="30" t="s">
        <v>3</v>
      </c>
      <c r="H18" s="37">
        <f>E20</f>
        <v>91.579967689822297</v>
      </c>
      <c r="I18" s="15" t="s">
        <v>41</v>
      </c>
    </row>
    <row r="19" spans="1:9" ht="15" customHeight="1" x14ac:dyDescent="0.2">
      <c r="A19" s="10" t="s">
        <v>23</v>
      </c>
      <c r="B19" s="3" t="s">
        <v>36</v>
      </c>
      <c r="C19" s="4">
        <v>7779</v>
      </c>
      <c r="D19" s="4">
        <v>7289</v>
      </c>
      <c r="E19" s="9">
        <f t="shared" si="0"/>
        <v>93.700989844453019</v>
      </c>
      <c r="G19" s="30" t="s">
        <v>45</v>
      </c>
      <c r="H19" s="31" t="s">
        <v>81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46425</v>
      </c>
      <c r="D20" s="8">
        <f>SUM(D4:D19)</f>
        <v>42516</v>
      </c>
      <c r="E20" s="9">
        <f t="shared" si="0"/>
        <v>91.579967689822297</v>
      </c>
      <c r="G20" s="30" t="s">
        <v>38</v>
      </c>
      <c r="H20" s="69" t="s">
        <v>42</v>
      </c>
      <c r="I20" s="70"/>
    </row>
    <row r="30" spans="1:9" x14ac:dyDescent="0.2">
      <c r="B30" s="64"/>
      <c r="C30" s="64"/>
    </row>
    <row r="32" spans="1:9" x14ac:dyDescent="0.2">
      <c r="B32" s="64"/>
      <c r="C32" s="64"/>
    </row>
    <row r="46" spans="1:2" x14ac:dyDescent="0.2">
      <c r="A46" s="72" t="s">
        <v>48</v>
      </c>
      <c r="B46" s="72"/>
    </row>
    <row r="47" spans="1:2" x14ac:dyDescent="0.2">
      <c r="A47" s="55" t="s">
        <v>131</v>
      </c>
      <c r="B47" s="55"/>
    </row>
  </sheetData>
  <mergeCells count="10">
    <mergeCell ref="J1:K1"/>
    <mergeCell ref="J9:K9"/>
    <mergeCell ref="A47:B47"/>
    <mergeCell ref="B30:C30"/>
    <mergeCell ref="B32:C32"/>
    <mergeCell ref="G15:I15"/>
    <mergeCell ref="A1:I2"/>
    <mergeCell ref="H20:I20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0.125" customWidth="1"/>
    <col min="7" max="7" width="11.625" customWidth="1"/>
  </cols>
  <sheetData>
    <row r="1" spans="1:19" ht="15" customHeight="1" x14ac:dyDescent="0.2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96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1887</v>
      </c>
      <c r="D4" s="4">
        <v>1751</v>
      </c>
      <c r="E4" s="9">
        <f>D4*100/C4</f>
        <v>92.792792792792795</v>
      </c>
      <c r="J4" s="27" t="s">
        <v>97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1934</v>
      </c>
      <c r="D5" s="4">
        <v>1807</v>
      </c>
      <c r="E5" s="9">
        <f t="shared" ref="E5:E20" si="0">D5*100/C5</f>
        <v>93.433298862461214</v>
      </c>
      <c r="J5" s="27" t="s">
        <v>98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1703</v>
      </c>
      <c r="D6" s="4">
        <v>1566</v>
      </c>
      <c r="E6" s="9">
        <f t="shared" si="0"/>
        <v>91.955372871403412</v>
      </c>
      <c r="J6" s="27" t="s">
        <v>99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1763</v>
      </c>
      <c r="D7" s="4">
        <v>1691</v>
      </c>
      <c r="E7" s="9">
        <f t="shared" si="0"/>
        <v>95.916052183777651</v>
      </c>
      <c r="J7" s="27" t="s">
        <v>100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1816</v>
      </c>
      <c r="D8" s="4">
        <v>1719</v>
      </c>
      <c r="E8" s="9">
        <f t="shared" si="0"/>
        <v>94.658590308370037</v>
      </c>
      <c r="J8" s="27" t="s">
        <v>101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3413</v>
      </c>
      <c r="D9" s="4">
        <v>3230</v>
      </c>
      <c r="E9" s="9">
        <f t="shared" si="0"/>
        <v>94.638148256665687</v>
      </c>
      <c r="J9" s="63" t="s">
        <v>94</v>
      </c>
      <c r="K9" s="63"/>
      <c r="L9" s="42">
        <v>57</v>
      </c>
    </row>
    <row r="10" spans="1:19" x14ac:dyDescent="0.2">
      <c r="A10" s="10" t="s">
        <v>14</v>
      </c>
      <c r="B10" s="3" t="s">
        <v>27</v>
      </c>
      <c r="C10" s="4">
        <v>2160</v>
      </c>
      <c r="D10" s="4">
        <v>2069</v>
      </c>
      <c r="E10" s="9">
        <f t="shared" si="0"/>
        <v>95.787037037037038</v>
      </c>
    </row>
    <row r="11" spans="1:19" x14ac:dyDescent="0.2">
      <c r="A11" s="10" t="s">
        <v>15</v>
      </c>
      <c r="B11" s="3" t="s">
        <v>28</v>
      </c>
      <c r="C11" s="4">
        <v>3437</v>
      </c>
      <c r="D11" s="4">
        <v>3162</v>
      </c>
      <c r="E11" s="9">
        <f t="shared" si="0"/>
        <v>91.998836194355547</v>
      </c>
    </row>
    <row r="12" spans="1:19" x14ac:dyDescent="0.2">
      <c r="A12" s="10" t="s">
        <v>16</v>
      </c>
      <c r="B12" s="3" t="s">
        <v>29</v>
      </c>
      <c r="C12" s="4">
        <v>2083</v>
      </c>
      <c r="D12" s="4">
        <v>2021</v>
      </c>
      <c r="E12" s="9">
        <f t="shared" si="0"/>
        <v>97.023523763802203</v>
      </c>
    </row>
    <row r="13" spans="1:19" x14ac:dyDescent="0.2">
      <c r="A13" s="10" t="s">
        <v>17</v>
      </c>
      <c r="B13" s="3" t="s">
        <v>30</v>
      </c>
      <c r="C13" s="4">
        <v>1598</v>
      </c>
      <c r="D13" s="4">
        <v>1542</v>
      </c>
      <c r="E13" s="9">
        <f t="shared" si="0"/>
        <v>96.495619524405512</v>
      </c>
    </row>
    <row r="14" spans="1:19" x14ac:dyDescent="0.2">
      <c r="A14" s="10" t="s">
        <v>18</v>
      </c>
      <c r="B14" s="3" t="s">
        <v>31</v>
      </c>
      <c r="C14" s="4">
        <v>2097</v>
      </c>
      <c r="D14" s="4">
        <v>1898</v>
      </c>
      <c r="E14" s="9">
        <f t="shared" si="0"/>
        <v>90.510252742012398</v>
      </c>
    </row>
    <row r="15" spans="1:19" x14ac:dyDescent="0.2">
      <c r="A15" s="10" t="s">
        <v>19</v>
      </c>
      <c r="B15" s="3" t="s">
        <v>32</v>
      </c>
      <c r="C15" s="4">
        <v>1876</v>
      </c>
      <c r="D15" s="4">
        <v>1850</v>
      </c>
      <c r="E15" s="9">
        <f t="shared" si="0"/>
        <v>98.614072494669514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>
        <v>4031</v>
      </c>
      <c r="D16" s="4">
        <v>2886</v>
      </c>
      <c r="E16" s="12">
        <f t="shared" si="0"/>
        <v>71.595137682957088</v>
      </c>
      <c r="G16" s="30" t="s">
        <v>1</v>
      </c>
      <c r="H16" s="17">
        <f>C20</f>
        <v>43590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4771</v>
      </c>
      <c r="D17" s="4">
        <v>4370</v>
      </c>
      <c r="E17" s="9">
        <f t="shared" si="0"/>
        <v>91.595053447914481</v>
      </c>
      <c r="G17" s="30" t="s">
        <v>2</v>
      </c>
      <c r="H17" s="17">
        <f>D20</f>
        <v>40144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1796</v>
      </c>
      <c r="D18" s="4">
        <v>1633</v>
      </c>
      <c r="E18" s="9">
        <f t="shared" si="0"/>
        <v>90.924276169265028</v>
      </c>
      <c r="G18" s="30" t="s">
        <v>3</v>
      </c>
      <c r="H18" s="37">
        <f>E20</f>
        <v>92.094517091075929</v>
      </c>
      <c r="I18" s="15" t="s">
        <v>41</v>
      </c>
    </row>
    <row r="19" spans="1:9" ht="13.5" customHeight="1" x14ac:dyDescent="0.2">
      <c r="A19" s="10" t="s">
        <v>23</v>
      </c>
      <c r="B19" s="3" t="s">
        <v>36</v>
      </c>
      <c r="C19" s="4">
        <v>7225</v>
      </c>
      <c r="D19" s="4">
        <v>6949</v>
      </c>
      <c r="E19" s="9">
        <f t="shared" si="0"/>
        <v>96.179930795847753</v>
      </c>
      <c r="G19" s="30" t="s">
        <v>45</v>
      </c>
      <c r="H19" s="31" t="s">
        <v>81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43590</v>
      </c>
      <c r="D20" s="8">
        <f>SUM(D4:D19)</f>
        <v>40144</v>
      </c>
      <c r="E20" s="9">
        <f t="shared" si="0"/>
        <v>92.094517091075929</v>
      </c>
      <c r="G20" s="30" t="s">
        <v>38</v>
      </c>
      <c r="H20" s="69" t="s">
        <v>42</v>
      </c>
      <c r="I20" s="70"/>
    </row>
    <row r="35" spans="1:2" x14ac:dyDescent="0.2">
      <c r="A35"/>
    </row>
    <row r="46" spans="1:2" x14ac:dyDescent="0.2">
      <c r="A46" s="72" t="s">
        <v>48</v>
      </c>
      <c r="B46" s="72"/>
    </row>
    <row r="47" spans="1:2" x14ac:dyDescent="0.2">
      <c r="A47" s="55" t="s">
        <v>131</v>
      </c>
      <c r="B47" s="55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1.25" customWidth="1"/>
    <col min="7" max="7" width="11.125" customWidth="1"/>
  </cols>
  <sheetData>
    <row r="1" spans="1:19" ht="14.25" customHeight="1" x14ac:dyDescent="0.2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102</v>
      </c>
      <c r="K3" s="27">
        <v>0</v>
      </c>
    </row>
    <row r="4" spans="1:19" x14ac:dyDescent="0.2">
      <c r="A4" s="10" t="s">
        <v>8</v>
      </c>
      <c r="B4" s="3" t="s">
        <v>4</v>
      </c>
      <c r="C4" s="4">
        <v>25</v>
      </c>
      <c r="D4" s="4">
        <v>19</v>
      </c>
      <c r="E4" s="9">
        <f>D4*100/C4</f>
        <v>76</v>
      </c>
      <c r="J4" s="27" t="s">
        <v>103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16</v>
      </c>
      <c r="D5" s="4">
        <v>14</v>
      </c>
      <c r="E5" s="9">
        <f t="shared" ref="E5:E20" si="0">D5*100/C5</f>
        <v>87.5</v>
      </c>
      <c r="J5" s="27" t="s">
        <v>88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7</v>
      </c>
      <c r="D6" s="5">
        <v>5</v>
      </c>
      <c r="E6" s="9">
        <f t="shared" si="0"/>
        <v>71.428571428571431</v>
      </c>
      <c r="J6" s="27" t="s">
        <v>89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4</v>
      </c>
      <c r="D7" s="5">
        <v>3</v>
      </c>
      <c r="E7" s="9">
        <f t="shared" si="0"/>
        <v>75</v>
      </c>
      <c r="J7" s="27" t="s">
        <v>90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11</v>
      </c>
      <c r="D8" s="4">
        <v>9</v>
      </c>
      <c r="E8" s="9">
        <f t="shared" si="0"/>
        <v>81.818181818181813</v>
      </c>
      <c r="J8" s="27" t="s">
        <v>104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27</v>
      </c>
      <c r="D9" s="4">
        <v>23</v>
      </c>
      <c r="E9" s="9">
        <f t="shared" si="0"/>
        <v>85.18518518518519</v>
      </c>
      <c r="J9" s="63" t="s">
        <v>94</v>
      </c>
      <c r="K9" s="63"/>
      <c r="L9" s="42">
        <v>50</v>
      </c>
    </row>
    <row r="10" spans="1:19" x14ac:dyDescent="0.2">
      <c r="A10" s="10" t="s">
        <v>14</v>
      </c>
      <c r="B10" s="3" t="s">
        <v>27</v>
      </c>
      <c r="C10" s="4">
        <v>29</v>
      </c>
      <c r="D10" s="4">
        <v>23</v>
      </c>
      <c r="E10" s="9">
        <f t="shared" si="0"/>
        <v>79.310344827586206</v>
      </c>
    </row>
    <row r="11" spans="1:19" x14ac:dyDescent="0.2">
      <c r="A11" s="10" t="s">
        <v>15</v>
      </c>
      <c r="B11" s="3" t="s">
        <v>28</v>
      </c>
      <c r="C11" s="4">
        <v>35</v>
      </c>
      <c r="D11" s="4">
        <v>32</v>
      </c>
      <c r="E11" s="9">
        <f t="shared" si="0"/>
        <v>91.428571428571431</v>
      </c>
    </row>
    <row r="12" spans="1:19" x14ac:dyDescent="0.2">
      <c r="A12" s="10" t="s">
        <v>16</v>
      </c>
      <c r="B12" s="3" t="s">
        <v>29</v>
      </c>
      <c r="C12" s="4">
        <v>17</v>
      </c>
      <c r="D12" s="4">
        <v>12</v>
      </c>
      <c r="E12" s="9">
        <f t="shared" si="0"/>
        <v>70.588235294117652</v>
      </c>
    </row>
    <row r="13" spans="1:19" x14ac:dyDescent="0.2">
      <c r="A13" s="10" t="s">
        <v>17</v>
      </c>
      <c r="B13" s="3" t="s">
        <v>30</v>
      </c>
      <c r="C13" s="4">
        <v>6</v>
      </c>
      <c r="D13" s="4">
        <v>6</v>
      </c>
      <c r="E13" s="9">
        <f t="shared" si="0"/>
        <v>100</v>
      </c>
    </row>
    <row r="14" spans="1:19" x14ac:dyDescent="0.2">
      <c r="A14" s="10" t="s">
        <v>18</v>
      </c>
      <c r="B14" s="3" t="s">
        <v>31</v>
      </c>
      <c r="C14" s="4">
        <v>20</v>
      </c>
      <c r="D14" s="4">
        <v>16</v>
      </c>
      <c r="E14" s="9">
        <f t="shared" si="0"/>
        <v>80</v>
      </c>
    </row>
    <row r="15" spans="1:19" x14ac:dyDescent="0.2">
      <c r="A15" s="10" t="s">
        <v>19</v>
      </c>
      <c r="B15" s="3" t="s">
        <v>32</v>
      </c>
      <c r="C15" s="4">
        <v>28</v>
      </c>
      <c r="D15" s="4">
        <v>26</v>
      </c>
      <c r="E15" s="9">
        <f t="shared" si="0"/>
        <v>92.857142857142861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>
        <v>35</v>
      </c>
      <c r="D16" s="4">
        <v>16</v>
      </c>
      <c r="E16" s="12">
        <f t="shared" si="0"/>
        <v>45.714285714285715</v>
      </c>
      <c r="G16" s="30" t="s">
        <v>1</v>
      </c>
      <c r="H16" s="17">
        <f>C20</f>
        <v>340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27</v>
      </c>
      <c r="D17" s="4">
        <v>24</v>
      </c>
      <c r="E17" s="9">
        <f t="shared" si="0"/>
        <v>88.888888888888886</v>
      </c>
      <c r="G17" s="30" t="s">
        <v>2</v>
      </c>
      <c r="H17" s="17">
        <f>D20</f>
        <v>269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12</v>
      </c>
      <c r="D18" s="4">
        <v>10</v>
      </c>
      <c r="E18" s="9">
        <f t="shared" si="0"/>
        <v>83.333333333333329</v>
      </c>
      <c r="G18" s="30" t="s">
        <v>3</v>
      </c>
      <c r="H18" s="37">
        <f>E20</f>
        <v>79.117647058823536</v>
      </c>
      <c r="I18" s="15" t="s">
        <v>41</v>
      </c>
    </row>
    <row r="19" spans="1:9" ht="15.75" customHeight="1" x14ac:dyDescent="0.2">
      <c r="A19" s="10" t="s">
        <v>23</v>
      </c>
      <c r="B19" s="3" t="s">
        <v>36</v>
      </c>
      <c r="C19" s="4">
        <v>41</v>
      </c>
      <c r="D19" s="4">
        <v>31</v>
      </c>
      <c r="E19" s="9">
        <f t="shared" si="0"/>
        <v>75.609756097560975</v>
      </c>
      <c r="G19" s="30" t="s">
        <v>45</v>
      </c>
      <c r="H19" s="31" t="s">
        <v>43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340</v>
      </c>
      <c r="D20" s="8">
        <f>SUM(D4:D19)</f>
        <v>269</v>
      </c>
      <c r="E20" s="9">
        <f t="shared" si="0"/>
        <v>79.117647058823536</v>
      </c>
      <c r="G20" s="30" t="s">
        <v>38</v>
      </c>
      <c r="H20" s="69" t="s">
        <v>42</v>
      </c>
      <c r="I20" s="70"/>
    </row>
    <row r="35" spans="1:2" x14ac:dyDescent="0.2">
      <c r="A35"/>
    </row>
    <row r="46" spans="1:2" x14ac:dyDescent="0.2">
      <c r="A46" s="74" t="s">
        <v>48</v>
      </c>
      <c r="B46" s="74"/>
    </row>
    <row r="47" spans="1:2" x14ac:dyDescent="0.2">
      <c r="A47" s="55" t="s">
        <v>131</v>
      </c>
      <c r="B47" s="55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I3" location="'QOF 62'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2.25" customWidth="1"/>
    <col min="7" max="7" width="11" customWidth="1"/>
  </cols>
  <sheetData>
    <row r="1" spans="1:19" ht="14.25" customHeight="1" x14ac:dyDescent="0.2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105</v>
      </c>
      <c r="K3" s="27">
        <v>0</v>
      </c>
    </row>
    <row r="4" spans="1:19" x14ac:dyDescent="0.2">
      <c r="A4" s="10" t="s">
        <v>8</v>
      </c>
      <c r="B4" s="3" t="s">
        <v>4</v>
      </c>
      <c r="C4" s="4">
        <v>928</v>
      </c>
      <c r="D4" s="4">
        <v>743</v>
      </c>
      <c r="E4" s="9">
        <f>D4*100/C4</f>
        <v>80.064655172413794</v>
      </c>
      <c r="J4" s="27" t="s">
        <v>106</v>
      </c>
      <c r="K4" s="27">
        <v>1</v>
      </c>
    </row>
    <row r="5" spans="1:19" x14ac:dyDescent="0.2">
      <c r="A5" s="10" t="s">
        <v>9</v>
      </c>
      <c r="B5" s="3" t="s">
        <v>5</v>
      </c>
      <c r="C5" s="4">
        <v>933</v>
      </c>
      <c r="D5" s="4">
        <v>723</v>
      </c>
      <c r="E5" s="49">
        <f t="shared" ref="E5:E20" si="0">D5*100/C5</f>
        <v>77.491961414790993</v>
      </c>
      <c r="J5" s="27" t="s">
        <v>107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813</v>
      </c>
      <c r="D6" s="5">
        <v>432</v>
      </c>
      <c r="E6" s="12">
        <f t="shared" si="0"/>
        <v>53.136531365313651</v>
      </c>
      <c r="J6" s="27" t="s">
        <v>103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822</v>
      </c>
      <c r="D7" s="5">
        <v>662</v>
      </c>
      <c r="E7" s="9">
        <f t="shared" si="0"/>
        <v>80.535279805352801</v>
      </c>
      <c r="J7" s="27" t="s">
        <v>88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908</v>
      </c>
      <c r="D8" s="4">
        <v>362</v>
      </c>
      <c r="E8" s="12">
        <f t="shared" si="0"/>
        <v>39.867841409691628</v>
      </c>
      <c r="J8" s="27" t="s">
        <v>108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1645</v>
      </c>
      <c r="D9" s="4">
        <v>1080</v>
      </c>
      <c r="E9" s="12">
        <f t="shared" si="0"/>
        <v>65.653495440729486</v>
      </c>
      <c r="J9" s="63" t="s">
        <v>94</v>
      </c>
      <c r="K9" s="63"/>
      <c r="L9" s="42">
        <v>40</v>
      </c>
    </row>
    <row r="10" spans="1:19" x14ac:dyDescent="0.2">
      <c r="A10" s="10" t="s">
        <v>14</v>
      </c>
      <c r="B10" s="3" t="s">
        <v>27</v>
      </c>
      <c r="C10" s="4">
        <v>1082</v>
      </c>
      <c r="D10" s="4">
        <v>793</v>
      </c>
      <c r="E10" s="49">
        <f t="shared" si="0"/>
        <v>73.290203327171909</v>
      </c>
    </row>
    <row r="11" spans="1:19" x14ac:dyDescent="0.2">
      <c r="A11" s="10" t="s">
        <v>15</v>
      </c>
      <c r="B11" s="3" t="s">
        <v>28</v>
      </c>
      <c r="C11" s="4">
        <v>1545</v>
      </c>
      <c r="D11" s="4">
        <v>951</v>
      </c>
      <c r="E11" s="12">
        <f t="shared" si="0"/>
        <v>61.553398058252426</v>
      </c>
    </row>
    <row r="12" spans="1:19" x14ac:dyDescent="0.2">
      <c r="A12" s="10" t="s">
        <v>16</v>
      </c>
      <c r="B12" s="3" t="s">
        <v>29</v>
      </c>
      <c r="C12" s="4">
        <v>1077</v>
      </c>
      <c r="D12" s="4">
        <v>620</v>
      </c>
      <c r="E12" s="12">
        <f t="shared" si="0"/>
        <v>57.567316620241414</v>
      </c>
    </row>
    <row r="13" spans="1:19" x14ac:dyDescent="0.2">
      <c r="A13" s="10" t="s">
        <v>17</v>
      </c>
      <c r="B13" s="3" t="s">
        <v>30</v>
      </c>
      <c r="C13" s="4">
        <v>763</v>
      </c>
      <c r="D13" s="4">
        <v>480</v>
      </c>
      <c r="E13" s="12">
        <f t="shared" si="0"/>
        <v>62.909567496723461</v>
      </c>
    </row>
    <row r="14" spans="1:19" x14ac:dyDescent="0.2">
      <c r="A14" s="10" t="s">
        <v>18</v>
      </c>
      <c r="B14" s="3" t="s">
        <v>31</v>
      </c>
      <c r="C14" s="4">
        <v>1045</v>
      </c>
      <c r="D14" s="4">
        <v>590</v>
      </c>
      <c r="E14" s="12">
        <f t="shared" si="0"/>
        <v>56.459330143540669</v>
      </c>
    </row>
    <row r="15" spans="1:19" x14ac:dyDescent="0.2">
      <c r="A15" s="10" t="s">
        <v>19</v>
      </c>
      <c r="B15" s="3" t="s">
        <v>32</v>
      </c>
      <c r="C15" s="4">
        <v>930</v>
      </c>
      <c r="D15" s="4">
        <v>387</v>
      </c>
      <c r="E15" s="12">
        <f t="shared" si="0"/>
        <v>41.612903225806448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>
        <v>1979</v>
      </c>
      <c r="D16" s="4">
        <v>387</v>
      </c>
      <c r="E16" s="12">
        <f t="shared" si="0"/>
        <v>19.555330975240022</v>
      </c>
      <c r="G16" s="30" t="s">
        <v>1</v>
      </c>
      <c r="H16" s="17">
        <f>C20</f>
        <v>21378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2377</v>
      </c>
      <c r="D17" s="4">
        <v>679</v>
      </c>
      <c r="E17" s="12">
        <f t="shared" si="0"/>
        <v>28.565418594867481</v>
      </c>
      <c r="G17" s="30" t="s">
        <v>2</v>
      </c>
      <c r="H17" s="17">
        <f>D20</f>
        <v>11405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837</v>
      </c>
      <c r="D18" s="4">
        <v>674</v>
      </c>
      <c r="E18" s="9">
        <f t="shared" si="0"/>
        <v>80.525686977299884</v>
      </c>
      <c r="G18" s="30" t="s">
        <v>3</v>
      </c>
      <c r="H18" s="36">
        <f>E20</f>
        <v>53.349237533913367</v>
      </c>
      <c r="I18" s="15" t="s">
        <v>41</v>
      </c>
    </row>
    <row r="19" spans="1:9" ht="17.25" customHeight="1" x14ac:dyDescent="0.2">
      <c r="A19" s="10" t="s">
        <v>23</v>
      </c>
      <c r="B19" s="3" t="s">
        <v>36</v>
      </c>
      <c r="C19" s="4">
        <v>3694</v>
      </c>
      <c r="D19" s="4">
        <v>1842</v>
      </c>
      <c r="E19" s="12">
        <f t="shared" si="0"/>
        <v>49.864645370871685</v>
      </c>
      <c r="G19" s="30" t="s">
        <v>45</v>
      </c>
      <c r="H19" s="31" t="s">
        <v>47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21378</v>
      </c>
      <c r="D20" s="8">
        <f>SUM(D4:D19)</f>
        <v>11405</v>
      </c>
      <c r="E20" s="12">
        <f t="shared" si="0"/>
        <v>53.349237533913367</v>
      </c>
      <c r="G20" s="30" t="s">
        <v>38</v>
      </c>
      <c r="H20" s="75" t="s">
        <v>39</v>
      </c>
      <c r="I20" s="76"/>
    </row>
    <row r="46" spans="1:2" x14ac:dyDescent="0.2">
      <c r="A46" s="72" t="s">
        <v>48</v>
      </c>
      <c r="B46" s="72"/>
    </row>
    <row r="47" spans="1:2" x14ac:dyDescent="0.2">
      <c r="A47" s="55" t="s">
        <v>131</v>
      </c>
      <c r="B47" s="55"/>
    </row>
  </sheetData>
  <mergeCells count="8">
    <mergeCell ref="J1:K1"/>
    <mergeCell ref="J9:K9"/>
    <mergeCell ref="A20:B20"/>
    <mergeCell ref="A46:B46"/>
    <mergeCell ref="A47:B47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1.125" customWidth="1"/>
    <col min="7" max="7" width="11.25" customWidth="1"/>
  </cols>
  <sheetData>
    <row r="1" spans="1:19" ht="14.25" customHeight="1" x14ac:dyDescent="0.2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109</v>
      </c>
      <c r="K3" s="27">
        <v>0</v>
      </c>
    </row>
    <row r="4" spans="1:19" x14ac:dyDescent="0.2">
      <c r="A4" s="10" t="s">
        <v>8</v>
      </c>
      <c r="B4" s="3" t="s">
        <v>4</v>
      </c>
      <c r="C4" s="4">
        <v>64</v>
      </c>
      <c r="D4" s="4">
        <v>14</v>
      </c>
      <c r="E4" s="12">
        <f>D4*100/C4</f>
        <v>21.875</v>
      </c>
      <c r="J4" s="27" t="s">
        <v>110</v>
      </c>
      <c r="K4" s="27">
        <v>1</v>
      </c>
    </row>
    <row r="5" spans="1:19" x14ac:dyDescent="0.2">
      <c r="A5" s="10" t="s">
        <v>9</v>
      </c>
      <c r="B5" s="3" t="s">
        <v>5</v>
      </c>
      <c r="C5" s="4">
        <v>31</v>
      </c>
      <c r="D5" s="4">
        <v>2</v>
      </c>
      <c r="E5" s="9">
        <f t="shared" ref="E5:E20" si="0">D5*100/C5</f>
        <v>6.4516129032258061</v>
      </c>
      <c r="J5" s="27" t="s">
        <v>111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25</v>
      </c>
      <c r="D6" s="5">
        <v>2</v>
      </c>
      <c r="E6" s="9">
        <f t="shared" si="0"/>
        <v>8</v>
      </c>
      <c r="J6" s="27" t="s">
        <v>112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60</v>
      </c>
      <c r="D7" s="5">
        <v>0</v>
      </c>
      <c r="E7" s="9">
        <f t="shared" si="0"/>
        <v>0</v>
      </c>
      <c r="J7" s="27" t="s">
        <v>111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42</v>
      </c>
      <c r="D8" s="4">
        <v>2</v>
      </c>
      <c r="E8" s="9">
        <f t="shared" si="0"/>
        <v>4.7619047619047619</v>
      </c>
      <c r="J8" s="27" t="s">
        <v>113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133</v>
      </c>
      <c r="D9" s="4">
        <v>8</v>
      </c>
      <c r="E9" s="9">
        <f t="shared" si="0"/>
        <v>6.0150375939849621</v>
      </c>
      <c r="J9" s="63" t="s">
        <v>94</v>
      </c>
      <c r="K9" s="63"/>
      <c r="L9" s="42" t="s">
        <v>44</v>
      </c>
    </row>
    <row r="10" spans="1:19" x14ac:dyDescent="0.2">
      <c r="A10" s="10" t="s">
        <v>14</v>
      </c>
      <c r="B10" s="3" t="s">
        <v>27</v>
      </c>
      <c r="C10" s="4">
        <v>52</v>
      </c>
      <c r="D10" s="4">
        <v>5</v>
      </c>
      <c r="E10" s="9">
        <f t="shared" si="0"/>
        <v>9.615384615384615</v>
      </c>
    </row>
    <row r="11" spans="1:19" x14ac:dyDescent="0.2">
      <c r="A11" s="10" t="s">
        <v>15</v>
      </c>
      <c r="B11" s="3" t="s">
        <v>28</v>
      </c>
      <c r="C11" s="4">
        <v>61</v>
      </c>
      <c r="D11" s="4">
        <v>5</v>
      </c>
      <c r="E11" s="9">
        <f t="shared" si="0"/>
        <v>8.1967213114754092</v>
      </c>
    </row>
    <row r="12" spans="1:19" x14ac:dyDescent="0.2">
      <c r="A12" s="10" t="s">
        <v>16</v>
      </c>
      <c r="B12" s="3" t="s">
        <v>29</v>
      </c>
      <c r="C12" s="4">
        <v>121</v>
      </c>
      <c r="D12" s="4">
        <v>1</v>
      </c>
      <c r="E12" s="9">
        <f t="shared" si="0"/>
        <v>0.82644628099173556</v>
      </c>
    </row>
    <row r="13" spans="1:19" x14ac:dyDescent="0.2">
      <c r="A13" s="10" t="s">
        <v>17</v>
      </c>
      <c r="B13" s="3" t="s">
        <v>30</v>
      </c>
      <c r="C13" s="4">
        <v>43</v>
      </c>
      <c r="D13" s="4">
        <v>2</v>
      </c>
      <c r="E13" s="9">
        <f t="shared" si="0"/>
        <v>4.6511627906976747</v>
      </c>
    </row>
    <row r="14" spans="1:19" x14ac:dyDescent="0.2">
      <c r="A14" s="10" t="s">
        <v>18</v>
      </c>
      <c r="B14" s="3" t="s">
        <v>31</v>
      </c>
      <c r="C14" s="4">
        <v>108</v>
      </c>
      <c r="D14" s="4">
        <v>5</v>
      </c>
      <c r="E14" s="9">
        <f t="shared" si="0"/>
        <v>4.6296296296296298</v>
      </c>
    </row>
    <row r="15" spans="1:19" x14ac:dyDescent="0.2">
      <c r="A15" s="10" t="s">
        <v>19</v>
      </c>
      <c r="B15" s="3" t="s">
        <v>32</v>
      </c>
      <c r="C15" s="4">
        <v>129</v>
      </c>
      <c r="D15" s="4">
        <v>6</v>
      </c>
      <c r="E15" s="9">
        <f t="shared" si="0"/>
        <v>4.6511627906976747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>
        <v>105</v>
      </c>
      <c r="D16" s="4">
        <v>10</v>
      </c>
      <c r="E16" s="9">
        <f t="shared" si="0"/>
        <v>9.5238095238095237</v>
      </c>
      <c r="G16" s="30" t="s">
        <v>1</v>
      </c>
      <c r="H16" s="17">
        <f>C20</f>
        <v>3629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43</v>
      </c>
      <c r="D17" s="4">
        <v>0</v>
      </c>
      <c r="E17" s="9">
        <f t="shared" si="0"/>
        <v>0</v>
      </c>
      <c r="G17" s="30" t="s">
        <v>2</v>
      </c>
      <c r="H17" s="17">
        <f>D20</f>
        <v>369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67</v>
      </c>
      <c r="D18" s="4">
        <v>8</v>
      </c>
      <c r="E18" s="9">
        <f t="shared" si="0"/>
        <v>11.940298507462687</v>
      </c>
      <c r="G18" s="30" t="s">
        <v>3</v>
      </c>
      <c r="H18" s="18">
        <f>E20</f>
        <v>10.168090383025627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2545</v>
      </c>
      <c r="D19" s="4">
        <v>299</v>
      </c>
      <c r="E19" s="9">
        <f t="shared" si="0"/>
        <v>11.74852652259332</v>
      </c>
      <c r="G19" s="30" t="s">
        <v>45</v>
      </c>
      <c r="H19" s="31" t="s">
        <v>78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3629</v>
      </c>
      <c r="D20" s="8">
        <f>SUM(D4:D19)</f>
        <v>369</v>
      </c>
      <c r="E20" s="9">
        <f t="shared" si="0"/>
        <v>10.168090383025627</v>
      </c>
      <c r="G20" s="30" t="s">
        <v>38</v>
      </c>
      <c r="H20" s="69" t="s">
        <v>42</v>
      </c>
      <c r="I20" s="70"/>
    </row>
    <row r="35" spans="1:2" x14ac:dyDescent="0.2">
      <c r="A35"/>
    </row>
    <row r="46" spans="1:2" x14ac:dyDescent="0.2">
      <c r="A46" s="72" t="s">
        <v>48</v>
      </c>
      <c r="B46" s="72"/>
    </row>
    <row r="47" spans="1:2" x14ac:dyDescent="0.2">
      <c r="A47" s="55" t="s">
        <v>131</v>
      </c>
      <c r="B47" s="55"/>
    </row>
  </sheetData>
  <mergeCells count="8">
    <mergeCell ref="J1:K1"/>
    <mergeCell ref="J9:K9"/>
    <mergeCell ref="A20:B20"/>
    <mergeCell ref="A46:B46"/>
    <mergeCell ref="A47:B47"/>
    <mergeCell ref="A1:I2"/>
    <mergeCell ref="H20:I20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1" customWidth="1"/>
    <col min="7" max="7" width="11.875" customWidth="1"/>
  </cols>
  <sheetData>
    <row r="1" spans="1:19" ht="14.25" customHeight="1" x14ac:dyDescent="0.2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61" t="s">
        <v>95</v>
      </c>
      <c r="K1" s="6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109</v>
      </c>
      <c r="K3" s="27">
        <v>0</v>
      </c>
    </row>
    <row r="4" spans="1:19" x14ac:dyDescent="0.2">
      <c r="A4" s="10" t="s">
        <v>8</v>
      </c>
      <c r="B4" s="3" t="s">
        <v>4</v>
      </c>
      <c r="C4" s="4">
        <v>601</v>
      </c>
      <c r="D4" s="4">
        <v>23</v>
      </c>
      <c r="E4" s="9">
        <f>D4*100/C4</f>
        <v>3.8269550748752081</v>
      </c>
      <c r="J4" s="27" t="s">
        <v>110</v>
      </c>
      <c r="K4" s="27">
        <v>1</v>
      </c>
    </row>
    <row r="5" spans="1:19" x14ac:dyDescent="0.2">
      <c r="A5" s="10" t="s">
        <v>9</v>
      </c>
      <c r="B5" s="3" t="s">
        <v>5</v>
      </c>
      <c r="C5" s="4">
        <v>292</v>
      </c>
      <c r="D5" s="4">
        <v>1</v>
      </c>
      <c r="E5" s="9">
        <f t="shared" ref="E5:E20" si="0">D5*100/C5</f>
        <v>0.34246575342465752</v>
      </c>
      <c r="J5" s="27" t="s">
        <v>111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499</v>
      </c>
      <c r="D6" s="5">
        <v>53</v>
      </c>
      <c r="E6" s="9">
        <f t="shared" si="0"/>
        <v>10.62124248496994</v>
      </c>
      <c r="J6" s="27" t="s">
        <v>112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938</v>
      </c>
      <c r="D7" s="5">
        <v>26</v>
      </c>
      <c r="E7" s="9">
        <f t="shared" si="0"/>
        <v>2.7718550106609809</v>
      </c>
      <c r="J7" s="27" t="s">
        <v>111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445</v>
      </c>
      <c r="D8" s="4">
        <v>13</v>
      </c>
      <c r="E8" s="9">
        <f t="shared" si="0"/>
        <v>2.9213483146067416</v>
      </c>
      <c r="J8" s="27" t="s">
        <v>113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667</v>
      </c>
      <c r="D9" s="4">
        <v>40</v>
      </c>
      <c r="E9" s="9">
        <f t="shared" si="0"/>
        <v>5.9970014992503744</v>
      </c>
      <c r="J9" s="63" t="s">
        <v>94</v>
      </c>
      <c r="K9" s="63"/>
      <c r="L9" s="42" t="s">
        <v>44</v>
      </c>
    </row>
    <row r="10" spans="1:19" x14ac:dyDescent="0.2">
      <c r="A10" s="10" t="s">
        <v>14</v>
      </c>
      <c r="B10" s="3" t="s">
        <v>27</v>
      </c>
      <c r="C10" s="4">
        <v>579</v>
      </c>
      <c r="D10" s="4">
        <v>34</v>
      </c>
      <c r="E10" s="9">
        <f t="shared" si="0"/>
        <v>5.8721934369602762</v>
      </c>
    </row>
    <row r="11" spans="1:19" x14ac:dyDescent="0.2">
      <c r="A11" s="10" t="s">
        <v>15</v>
      </c>
      <c r="B11" s="3" t="s">
        <v>28</v>
      </c>
      <c r="C11" s="4">
        <v>694</v>
      </c>
      <c r="D11" s="4">
        <v>21</v>
      </c>
      <c r="E11" s="9">
        <f t="shared" si="0"/>
        <v>3.0259365994236309</v>
      </c>
    </row>
    <row r="12" spans="1:19" x14ac:dyDescent="0.2">
      <c r="A12" s="10" t="s">
        <v>16</v>
      </c>
      <c r="B12" s="3" t="s">
        <v>29</v>
      </c>
      <c r="C12" s="4">
        <v>910</v>
      </c>
      <c r="D12" s="4">
        <v>4</v>
      </c>
      <c r="E12" s="9">
        <f t="shared" si="0"/>
        <v>0.43956043956043955</v>
      </c>
    </row>
    <row r="13" spans="1:19" x14ac:dyDescent="0.2">
      <c r="A13" s="10" t="s">
        <v>17</v>
      </c>
      <c r="B13" s="3" t="s">
        <v>30</v>
      </c>
      <c r="C13" s="4">
        <v>576</v>
      </c>
      <c r="D13" s="4">
        <v>14</v>
      </c>
      <c r="E13" s="9">
        <f t="shared" si="0"/>
        <v>2.4305555555555554</v>
      </c>
    </row>
    <row r="14" spans="1:19" x14ac:dyDescent="0.2">
      <c r="A14" s="10" t="s">
        <v>18</v>
      </c>
      <c r="B14" s="3" t="s">
        <v>31</v>
      </c>
      <c r="C14" s="4">
        <v>858</v>
      </c>
      <c r="D14" s="4">
        <v>10</v>
      </c>
      <c r="E14" s="9">
        <f t="shared" si="0"/>
        <v>1.1655011655011656</v>
      </c>
    </row>
    <row r="15" spans="1:19" x14ac:dyDescent="0.2">
      <c r="A15" s="10" t="s">
        <v>19</v>
      </c>
      <c r="B15" s="3" t="s">
        <v>32</v>
      </c>
      <c r="C15" s="4">
        <v>1154</v>
      </c>
      <c r="D15" s="4">
        <v>84</v>
      </c>
      <c r="E15" s="9">
        <f t="shared" si="0"/>
        <v>7.2790294627383014</v>
      </c>
      <c r="G15" s="65" t="s">
        <v>74</v>
      </c>
      <c r="H15" s="66"/>
      <c r="I15" s="67"/>
    </row>
    <row r="16" spans="1:19" x14ac:dyDescent="0.2">
      <c r="A16" s="10" t="s">
        <v>20</v>
      </c>
      <c r="B16" s="3" t="s">
        <v>33</v>
      </c>
      <c r="C16" s="4">
        <v>592</v>
      </c>
      <c r="D16" s="4">
        <v>40</v>
      </c>
      <c r="E16" s="9">
        <f t="shared" si="0"/>
        <v>6.756756756756757</v>
      </c>
      <c r="G16" s="30" t="s">
        <v>1</v>
      </c>
      <c r="H16" s="17">
        <f>C20</f>
        <v>17908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931</v>
      </c>
      <c r="D17" s="4">
        <v>82</v>
      </c>
      <c r="E17" s="9">
        <f t="shared" si="0"/>
        <v>8.8077336197636953</v>
      </c>
      <c r="G17" s="30" t="s">
        <v>2</v>
      </c>
      <c r="H17" s="17">
        <f>D20</f>
        <v>1958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902</v>
      </c>
      <c r="D18" s="4">
        <v>35</v>
      </c>
      <c r="E18" s="9">
        <f t="shared" si="0"/>
        <v>3.8802660753880267</v>
      </c>
      <c r="G18" s="30" t="s">
        <v>3</v>
      </c>
      <c r="H18" s="37">
        <f>E20</f>
        <v>10.933660933660933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7270</v>
      </c>
      <c r="D19" s="4">
        <v>1478</v>
      </c>
      <c r="E19" s="12">
        <f t="shared" si="0"/>
        <v>20.33012379642366</v>
      </c>
      <c r="G19" s="30" t="s">
        <v>45</v>
      </c>
      <c r="H19" s="31" t="s">
        <v>78</v>
      </c>
      <c r="I19" s="32" t="s">
        <v>41</v>
      </c>
    </row>
    <row r="20" spans="1:9" x14ac:dyDescent="0.2">
      <c r="A20" s="71" t="s">
        <v>37</v>
      </c>
      <c r="B20" s="71"/>
      <c r="C20" s="8">
        <f>SUM(C4:C19)</f>
        <v>17908</v>
      </c>
      <c r="D20" s="8">
        <f>SUM(D4:D19)</f>
        <v>1958</v>
      </c>
      <c r="E20" s="9">
        <f t="shared" si="0"/>
        <v>10.933660933660933</v>
      </c>
      <c r="G20" s="30" t="s">
        <v>38</v>
      </c>
      <c r="H20" s="69" t="s">
        <v>42</v>
      </c>
      <c r="I20" s="70"/>
    </row>
    <row r="35" spans="1:2" x14ac:dyDescent="0.2">
      <c r="A35"/>
    </row>
    <row r="46" spans="1:2" x14ac:dyDescent="0.2">
      <c r="A46" s="72" t="s">
        <v>48</v>
      </c>
      <c r="B46" s="72"/>
    </row>
    <row r="47" spans="1:2" x14ac:dyDescent="0.2">
      <c r="A47" s="55" t="s">
        <v>131</v>
      </c>
      <c r="B47" s="55"/>
    </row>
  </sheetData>
  <mergeCells count="8">
    <mergeCell ref="J1:K1"/>
    <mergeCell ref="J9:K9"/>
    <mergeCell ref="A20:B20"/>
    <mergeCell ref="A46:B46"/>
    <mergeCell ref="A47:B47"/>
    <mergeCell ref="H20:I20"/>
    <mergeCell ref="A1:I2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:B47"/>
  <sheetViews>
    <sheetView showGridLines="0" workbookViewId="0">
      <selection activeCell="I3" sqref="I3"/>
    </sheetView>
  </sheetViews>
  <sheetFormatPr defaultRowHeight="14.25" x14ac:dyDescent="0.2"/>
  <sheetData>
    <row r="47" spans="1:2" x14ac:dyDescent="0.2">
      <c r="A47" s="55" t="s">
        <v>131</v>
      </c>
      <c r="B47" s="55"/>
    </row>
  </sheetData>
  <mergeCells count="1">
    <mergeCell ref="A47:B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24.375" customWidth="1"/>
    <col min="7" max="7" width="10.75" customWidth="1"/>
    <col min="8" max="8" width="8.375" customWidth="1"/>
    <col min="9" max="9" width="9.625" customWidth="1"/>
  </cols>
  <sheetData>
    <row r="1" spans="1:13" ht="14.25" customHeight="1" x14ac:dyDescent="0.2">
      <c r="A1" s="73" t="s">
        <v>46</v>
      </c>
      <c r="B1" s="73"/>
      <c r="C1" s="73"/>
      <c r="D1" s="73"/>
      <c r="E1" s="73"/>
      <c r="F1" s="73"/>
      <c r="G1" s="73"/>
      <c r="H1" s="73"/>
      <c r="I1" s="77"/>
      <c r="J1" s="61" t="s">
        <v>95</v>
      </c>
      <c r="K1" s="62"/>
      <c r="L1" s="40"/>
      <c r="M1" s="33"/>
    </row>
    <row r="2" spans="1:13" ht="14.25" customHeight="1" x14ac:dyDescent="0.2">
      <c r="A2" s="73"/>
      <c r="B2" s="73"/>
      <c r="C2" s="73"/>
      <c r="D2" s="73"/>
      <c r="E2" s="73"/>
      <c r="F2" s="73"/>
      <c r="G2" s="73"/>
      <c r="H2" s="73"/>
      <c r="I2" s="77"/>
      <c r="J2" s="41" t="s">
        <v>3</v>
      </c>
      <c r="K2" s="41" t="s">
        <v>70</v>
      </c>
      <c r="L2" s="29"/>
      <c r="M2" s="33"/>
    </row>
    <row r="3" spans="1:13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114</v>
      </c>
      <c r="K3" s="27">
        <v>1</v>
      </c>
    </row>
    <row r="4" spans="1:13" x14ac:dyDescent="0.2">
      <c r="A4" s="10" t="s">
        <v>8</v>
      </c>
      <c r="B4" s="3" t="s">
        <v>4</v>
      </c>
      <c r="C4" s="4">
        <v>166</v>
      </c>
      <c r="D4" s="4">
        <v>127</v>
      </c>
      <c r="E4" s="49">
        <f>D4*100/C4</f>
        <v>76.506024096385545</v>
      </c>
      <c r="F4" s="44" t="s">
        <v>130</v>
      </c>
      <c r="G4" s="44" t="s">
        <v>1</v>
      </c>
      <c r="H4" s="44" t="s">
        <v>2</v>
      </c>
      <c r="I4" s="44" t="s">
        <v>3</v>
      </c>
      <c r="J4" s="27" t="s">
        <v>115</v>
      </c>
      <c r="K4" s="27">
        <v>2</v>
      </c>
    </row>
    <row r="5" spans="1:13" x14ac:dyDescent="0.2">
      <c r="A5" s="10" t="s">
        <v>9</v>
      </c>
      <c r="B5" s="3" t="s">
        <v>5</v>
      </c>
      <c r="C5" s="4">
        <v>209</v>
      </c>
      <c r="D5" s="4">
        <v>173</v>
      </c>
      <c r="E5" s="9">
        <f t="shared" ref="E5:E20" si="0">D5*100/C5</f>
        <v>82.775119617224874</v>
      </c>
      <c r="F5" s="27">
        <v>1</v>
      </c>
      <c r="G5" s="27">
        <v>812</v>
      </c>
      <c r="H5" s="27">
        <v>785</v>
      </c>
      <c r="I5" s="52">
        <f t="shared" ref="I5:I8" si="1">H5*100/G5</f>
        <v>96.674876847290633</v>
      </c>
      <c r="J5" s="27" t="s">
        <v>116</v>
      </c>
      <c r="K5" s="27">
        <v>3</v>
      </c>
    </row>
    <row r="6" spans="1:13" x14ac:dyDescent="0.2">
      <c r="A6" s="10" t="s">
        <v>10</v>
      </c>
      <c r="B6" s="3" t="s">
        <v>6</v>
      </c>
      <c r="C6" s="4">
        <v>103</v>
      </c>
      <c r="D6" s="5">
        <v>80</v>
      </c>
      <c r="E6" s="49">
        <f t="shared" si="0"/>
        <v>77.669902912621353</v>
      </c>
      <c r="F6" s="27">
        <v>2</v>
      </c>
      <c r="G6" s="27">
        <v>819</v>
      </c>
      <c r="H6" s="27">
        <v>786</v>
      </c>
      <c r="I6" s="52">
        <f t="shared" si="1"/>
        <v>95.970695970695971</v>
      </c>
      <c r="J6" s="27" t="s">
        <v>117</v>
      </c>
      <c r="K6" s="27">
        <v>4</v>
      </c>
    </row>
    <row r="7" spans="1:13" x14ac:dyDescent="0.2">
      <c r="A7" s="10" t="s">
        <v>11</v>
      </c>
      <c r="B7" s="3" t="s">
        <v>24</v>
      </c>
      <c r="C7" s="4">
        <v>143</v>
      </c>
      <c r="D7" s="5">
        <v>103</v>
      </c>
      <c r="E7" s="49">
        <f t="shared" si="0"/>
        <v>72.027972027972027</v>
      </c>
      <c r="F7" s="27">
        <v>3</v>
      </c>
      <c r="G7" s="27">
        <v>929</v>
      </c>
      <c r="H7" s="27">
        <v>831</v>
      </c>
      <c r="I7" s="53">
        <f t="shared" si="1"/>
        <v>89.451022604951561</v>
      </c>
      <c r="J7" s="27" t="s">
        <v>118</v>
      </c>
      <c r="K7" s="27">
        <v>5</v>
      </c>
    </row>
    <row r="8" spans="1:13" ht="15" x14ac:dyDescent="0.2">
      <c r="A8" s="10" t="s">
        <v>12</v>
      </c>
      <c r="B8" s="3" t="s">
        <v>25</v>
      </c>
      <c r="C8" s="4">
        <v>150</v>
      </c>
      <c r="D8" s="4">
        <v>126</v>
      </c>
      <c r="E8" s="9">
        <f t="shared" si="0"/>
        <v>84</v>
      </c>
      <c r="F8" s="27">
        <v>4</v>
      </c>
      <c r="G8" s="27">
        <v>798</v>
      </c>
      <c r="H8" s="27">
        <v>181</v>
      </c>
      <c r="I8" s="53">
        <f t="shared" si="1"/>
        <v>22.681704260651628</v>
      </c>
      <c r="J8" s="63" t="s">
        <v>94</v>
      </c>
      <c r="K8" s="63"/>
      <c r="L8" s="42">
        <v>69</v>
      </c>
    </row>
    <row r="9" spans="1:13" ht="15" x14ac:dyDescent="0.2">
      <c r="A9" s="10" t="s">
        <v>13</v>
      </c>
      <c r="B9" s="3" t="s">
        <v>26</v>
      </c>
      <c r="C9" s="4">
        <v>296</v>
      </c>
      <c r="D9" s="4">
        <v>241</v>
      </c>
      <c r="E9" s="9">
        <f t="shared" si="0"/>
        <v>81.418918918918919</v>
      </c>
      <c r="F9" s="46" t="s">
        <v>37</v>
      </c>
      <c r="G9" s="47">
        <f>SUM(G5:G8)</f>
        <v>3358</v>
      </c>
      <c r="H9" s="47">
        <f>SUM(H5:H8)</f>
        <v>2583</v>
      </c>
      <c r="I9" s="48">
        <f>H9*100/G9</f>
        <v>76.920786182251334</v>
      </c>
      <c r="J9" s="78"/>
      <c r="K9" s="78"/>
      <c r="L9" s="43"/>
    </row>
    <row r="10" spans="1:13" x14ac:dyDescent="0.2">
      <c r="A10" s="10" t="s">
        <v>14</v>
      </c>
      <c r="B10" s="3" t="s">
        <v>27</v>
      </c>
      <c r="C10" s="4">
        <v>174</v>
      </c>
      <c r="D10" s="4">
        <v>136</v>
      </c>
      <c r="E10" s="49">
        <f t="shared" si="0"/>
        <v>78.160919540229884</v>
      </c>
    </row>
    <row r="11" spans="1:13" x14ac:dyDescent="0.2">
      <c r="A11" s="10" t="s">
        <v>15</v>
      </c>
      <c r="B11" s="3" t="s">
        <v>28</v>
      </c>
      <c r="C11" s="4">
        <v>222</v>
      </c>
      <c r="D11" s="4">
        <v>180</v>
      </c>
      <c r="E11" s="9">
        <f t="shared" si="0"/>
        <v>81.081081081081081</v>
      </c>
    </row>
    <row r="12" spans="1:13" x14ac:dyDescent="0.2">
      <c r="A12" s="10" t="s">
        <v>16</v>
      </c>
      <c r="B12" s="3" t="s">
        <v>29</v>
      </c>
      <c r="C12" s="4">
        <v>188</v>
      </c>
      <c r="D12" s="4">
        <v>145</v>
      </c>
      <c r="E12" s="49">
        <f t="shared" si="0"/>
        <v>77.127659574468083</v>
      </c>
    </row>
    <row r="13" spans="1:13" x14ac:dyDescent="0.2">
      <c r="A13" s="10" t="s">
        <v>17</v>
      </c>
      <c r="B13" s="3" t="s">
        <v>30</v>
      </c>
      <c r="C13" s="4">
        <v>113</v>
      </c>
      <c r="D13" s="4">
        <v>83</v>
      </c>
      <c r="E13" s="49">
        <f t="shared" si="0"/>
        <v>73.451327433628322</v>
      </c>
    </row>
    <row r="14" spans="1:13" x14ac:dyDescent="0.2">
      <c r="A14" s="10" t="s">
        <v>18</v>
      </c>
      <c r="B14" s="3" t="s">
        <v>31</v>
      </c>
      <c r="C14" s="4">
        <v>192</v>
      </c>
      <c r="D14" s="4">
        <v>154</v>
      </c>
      <c r="E14" s="9">
        <f t="shared" si="0"/>
        <v>80.208333333333329</v>
      </c>
    </row>
    <row r="15" spans="1:13" x14ac:dyDescent="0.2">
      <c r="A15" s="10" t="s">
        <v>19</v>
      </c>
      <c r="B15" s="3" t="s">
        <v>32</v>
      </c>
      <c r="C15" s="4">
        <v>181</v>
      </c>
      <c r="D15" s="4">
        <v>127</v>
      </c>
      <c r="E15" s="49">
        <f t="shared" si="0"/>
        <v>70.165745856353595</v>
      </c>
      <c r="G15" s="65" t="s">
        <v>74</v>
      </c>
      <c r="H15" s="66"/>
      <c r="I15" s="67"/>
    </row>
    <row r="16" spans="1:13" x14ac:dyDescent="0.2">
      <c r="A16" s="10" t="s">
        <v>20</v>
      </c>
      <c r="B16" s="3" t="s">
        <v>33</v>
      </c>
      <c r="C16" s="4">
        <v>276</v>
      </c>
      <c r="D16" s="4">
        <v>177</v>
      </c>
      <c r="E16" s="12">
        <f t="shared" si="0"/>
        <v>64.130434782608702</v>
      </c>
      <c r="G16" s="30" t="s">
        <v>1</v>
      </c>
      <c r="H16" s="17">
        <f>C20</f>
        <v>3358</v>
      </c>
      <c r="I16" s="15" t="s">
        <v>40</v>
      </c>
    </row>
    <row r="17" spans="1:11" x14ac:dyDescent="0.2">
      <c r="A17" s="10" t="s">
        <v>21</v>
      </c>
      <c r="B17" s="3" t="s">
        <v>34</v>
      </c>
      <c r="C17" s="4">
        <v>185</v>
      </c>
      <c r="D17" s="4">
        <v>122</v>
      </c>
      <c r="E17" s="12">
        <f t="shared" si="0"/>
        <v>65.945945945945951</v>
      </c>
      <c r="G17" s="30" t="s">
        <v>2</v>
      </c>
      <c r="H17" s="17">
        <f>D20</f>
        <v>2583</v>
      </c>
      <c r="I17" s="15" t="s">
        <v>40</v>
      </c>
    </row>
    <row r="18" spans="1:11" x14ac:dyDescent="0.2">
      <c r="A18" s="10" t="s">
        <v>22</v>
      </c>
      <c r="B18" s="3" t="s">
        <v>35</v>
      </c>
      <c r="C18" s="4">
        <v>230</v>
      </c>
      <c r="D18" s="4">
        <v>191</v>
      </c>
      <c r="E18" s="9">
        <f t="shared" si="0"/>
        <v>83.043478260869563</v>
      </c>
      <c r="G18" s="30" t="s">
        <v>3</v>
      </c>
      <c r="H18" s="36">
        <f>E20</f>
        <v>76.920786182251334</v>
      </c>
      <c r="I18" s="15" t="s">
        <v>41</v>
      </c>
    </row>
    <row r="19" spans="1:11" x14ac:dyDescent="0.2">
      <c r="A19" s="10" t="s">
        <v>23</v>
      </c>
      <c r="B19" s="3" t="s">
        <v>36</v>
      </c>
      <c r="C19" s="4">
        <v>530</v>
      </c>
      <c r="D19" s="4">
        <v>418</v>
      </c>
      <c r="E19" s="49">
        <f t="shared" si="0"/>
        <v>78.867924528301884</v>
      </c>
      <c r="G19" s="30" t="s">
        <v>45</v>
      </c>
      <c r="H19" s="31" t="s">
        <v>47</v>
      </c>
      <c r="I19" s="32" t="s">
        <v>41</v>
      </c>
    </row>
    <row r="20" spans="1:11" x14ac:dyDescent="0.2">
      <c r="A20" s="71" t="s">
        <v>37</v>
      </c>
      <c r="B20" s="71"/>
      <c r="C20" s="8">
        <f>SUM(C4:C19)</f>
        <v>3358</v>
      </c>
      <c r="D20" s="8">
        <f>SUM(D4:D19)</f>
        <v>2583</v>
      </c>
      <c r="E20" s="49">
        <f t="shared" si="0"/>
        <v>76.920786182251334</v>
      </c>
      <c r="G20" s="30" t="s">
        <v>38</v>
      </c>
      <c r="H20" s="75" t="s">
        <v>39</v>
      </c>
      <c r="I20" s="76"/>
    </row>
    <row r="21" spans="1:11" x14ac:dyDescent="0.2">
      <c r="K21" s="45"/>
    </row>
    <row r="34" spans="1:5" x14ac:dyDescent="0.2">
      <c r="C34" s="13"/>
      <c r="D34" s="13"/>
      <c r="E34" s="13"/>
    </row>
    <row r="46" spans="1:5" x14ac:dyDescent="0.2">
      <c r="A46" s="72" t="s">
        <v>48</v>
      </c>
      <c r="B46" s="72"/>
    </row>
    <row r="47" spans="1:5" x14ac:dyDescent="0.2">
      <c r="A47" s="55" t="s">
        <v>131</v>
      </c>
      <c r="B47" s="55"/>
    </row>
  </sheetData>
  <mergeCells count="9">
    <mergeCell ref="A47:B47"/>
    <mergeCell ref="H20:I20"/>
    <mergeCell ref="A1:I2"/>
    <mergeCell ref="G15:I15"/>
    <mergeCell ref="J1:K1"/>
    <mergeCell ref="J9:K9"/>
    <mergeCell ref="J8:K8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QOF 62</vt:lpstr>
      <vt:lpstr>DM</vt:lpstr>
      <vt:lpstr>HT</vt:lpstr>
      <vt:lpstr>ANC 12 wk</vt:lpstr>
      <vt:lpstr>papsmear</vt:lpstr>
      <vt:lpstr>RDU AGE</vt:lpstr>
      <vt:lpstr>RDU URI</vt:lpstr>
      <vt:lpstr>ACSC</vt:lpstr>
      <vt:lpstr>DSPM1</vt:lpstr>
      <vt:lpstr>DSPM2</vt:lpstr>
      <vt:lpstr>DSPM3</vt:lpstr>
      <vt:lpstr>TeenAgePreg</vt:lpstr>
      <vt:lpstr>DHF</vt:lpstr>
      <vt:lpstr>'QOF 62'!OLE_LINK9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2019-08-12T23:33:10Z</dcterms:modified>
</cp:coreProperties>
</file>